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updateLinks="never" codeName="ThisWorkbook" hidePivotFieldList="1"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3年度_機2\01_契約様式・事務処理要領・募集要項\01_契約様式\"/>
    </mc:Choice>
  </mc:AlternateContent>
  <xr:revisionPtr revIDLastSave="0" documentId="13_ncr:101_{93D1D922-A765-4B30-A96E-AB2FDFF348EB}" xr6:coauthVersionLast="47" xr6:coauthVersionMax="47" xr10:uidLastSave="{00000000-0000-0000-0000-000000000000}"/>
  <workbookProtection workbookAlgorithmName="SHA-512" workbookHashValue="woPoIgc3hnRnulns6D1d9Pn09/SsUt5CtouAVUYTp/eoUDIbMaQ2WJxseGZoY5V5iDPV6XgYAuQOaZOmiRf1Sw==" workbookSaltValue="L4U4KcuRzkBaOPzpa7BC2g==" workbookSpinCount="100000" lockStructure="1"/>
  <bookViews>
    <workbookView xWindow="22932" yWindow="1224" windowWidth="23256" windowHeight="12576" tabRatio="914" xr2:uid="{C896DFC1-96D5-407D-8A1A-F76F214720B0}"/>
  </bookViews>
  <sheets>
    <sheet name="1)実施機関概要" sheetId="1" r:id="rId1"/>
    <sheet name="2)参加機関概要" sheetId="2" r:id="rId2"/>
    <sheet name="3)参加者4)実施体制" sheetId="4" r:id="rId3"/>
    <sheet name="5)実施内容" sheetId="20" r:id="rId4"/>
    <sheet name="６)経費概算見積書" sheetId="6" r:id="rId5"/>
    <sheet name="７)改訂履歴" sheetId="10" r:id="rId6"/>
    <sheet name="隠しシート" sheetId="3" state="hidden" r:id="rId7"/>
  </sheets>
  <definedNames>
    <definedName name="_xlnm._FilterDatabase" localSheetId="0" hidden="1">'1)実施機関概要'!$A$1:$G$38</definedName>
    <definedName name="_xlnm.Print_Area" localSheetId="0">'1)実施機関概要'!$A$1:$G$41</definedName>
    <definedName name="_xlnm.Print_Area" localSheetId="1">'2)参加機関概要'!$A$1:$G$42</definedName>
    <definedName name="_xlnm.Print_Area" localSheetId="2">'3)参加者4)実施体制'!$A$1:$L$65</definedName>
    <definedName name="_xlnm.Print_Area" localSheetId="3">'5)実施内容'!$A$1:$E$39</definedName>
    <definedName name="_xlnm.Print_Area" localSheetId="4">'６)経費概算見積書'!$A$1:$M$20</definedName>
    <definedName name="_xlnm.Print_Area" localSheetId="5">'７)改訂履歴'!$A$1:$E$18</definedName>
    <definedName name="_xlnm.Print_Titles" localSheetId="5">'７)改訂履歴'!$1:$11</definedName>
    <definedName name="医歯薬系">隠しシート!$G$52:$G$56</definedName>
    <definedName name="科学技術全般">隠しシート!$D$233</definedName>
    <definedName name="環境系">隠しシート!$F$52:$F$56</definedName>
    <definedName name="国・地域リスト">隠しシート!$B$3:$B$200</definedName>
    <definedName name="送出し機関名">'3)参加者4)実施体制'!$C$5:$C$54</definedName>
    <definedName name="送出し国リスト">隠しシート!$C$205:$C$229</definedName>
    <definedName name="分野">隠しシート!$B$232:$B$238</definedName>
    <definedName name="理工系">隠しシート!$E$52:$E$56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94" i="2" l="1"/>
  <c r="F484" i="2"/>
  <c r="F474" i="2"/>
  <c r="F464" i="2"/>
  <c r="F454" i="2"/>
  <c r="F444" i="2"/>
  <c r="F434" i="2"/>
  <c r="F424" i="2"/>
  <c r="F414" i="2"/>
  <c r="F404" i="2"/>
  <c r="F394" i="2"/>
  <c r="F384" i="2"/>
  <c r="F374" i="2"/>
  <c r="F364" i="2"/>
  <c r="F354" i="2"/>
  <c r="F344" i="2"/>
  <c r="F334" i="2"/>
  <c r="F324" i="2"/>
  <c r="F314" i="2"/>
  <c r="F304" i="2"/>
  <c r="F294" i="2"/>
  <c r="F284" i="2"/>
  <c r="F274" i="2"/>
  <c r="F264" i="2"/>
  <c r="F254" i="2"/>
  <c r="F244" i="2"/>
  <c r="F234" i="2"/>
  <c r="F224" i="2"/>
  <c r="F214" i="2"/>
  <c r="F204" i="2"/>
  <c r="F194" i="2"/>
  <c r="F184" i="2"/>
  <c r="F174" i="2"/>
  <c r="F164" i="2"/>
  <c r="F154" i="2"/>
  <c r="F144" i="2"/>
  <c r="F134" i="2"/>
  <c r="F124" i="2"/>
  <c r="F114" i="2"/>
  <c r="F104" i="2"/>
  <c r="F94" i="2"/>
  <c r="F84" i="2"/>
  <c r="F74" i="2"/>
  <c r="F64" i="2"/>
  <c r="F54" i="2"/>
  <c r="F44" i="2"/>
  <c r="F34" i="2"/>
  <c r="F24" i="2"/>
  <c r="F14" i="2"/>
  <c r="F4" i="2"/>
  <c r="C31" i="20"/>
  <c r="L13" i="6"/>
  <c r="J16" i="6"/>
  <c r="J15" i="6"/>
  <c r="J14" i="6"/>
  <c r="J13" i="6"/>
  <c r="K13" i="6"/>
  <c r="J12" i="6"/>
  <c r="J11" i="6"/>
  <c r="J10" i="6"/>
  <c r="C17" i="4"/>
  <c r="B4" i="20"/>
  <c r="A3" i="1"/>
  <c r="G2" i="1" s="1"/>
  <c r="B54" i="4"/>
  <c r="A54" i="4"/>
  <c r="B53" i="4"/>
  <c r="A53" i="4"/>
  <c r="B52" i="4"/>
  <c r="A52" i="4"/>
  <c r="B51" i="4"/>
  <c r="A51" i="4"/>
  <c r="B50" i="4"/>
  <c r="A50" i="4"/>
  <c r="B49" i="4"/>
  <c r="A49" i="4"/>
  <c r="B48" i="4"/>
  <c r="A48" i="4"/>
  <c r="B47" i="4"/>
  <c r="A47" i="4"/>
  <c r="B46" i="4"/>
  <c r="A46" i="4"/>
  <c r="B45" i="4"/>
  <c r="A45" i="4"/>
  <c r="B44" i="4"/>
  <c r="A44" i="4"/>
  <c r="B43" i="4"/>
  <c r="A43" i="4"/>
  <c r="B42" i="4"/>
  <c r="A42" i="4"/>
  <c r="B41" i="4"/>
  <c r="A41" i="4"/>
  <c r="B40" i="4"/>
  <c r="A40" i="4"/>
  <c r="B39" i="4"/>
  <c r="A39" i="4"/>
  <c r="B38" i="4"/>
  <c r="A38" i="4"/>
  <c r="B37" i="4"/>
  <c r="A37" i="4"/>
  <c r="B36" i="4"/>
  <c r="A36" i="4"/>
  <c r="B35" i="4"/>
  <c r="A35" i="4"/>
  <c r="B34" i="4"/>
  <c r="A34" i="4"/>
  <c r="B33" i="4"/>
  <c r="A33" i="4"/>
  <c r="B32" i="4"/>
  <c r="A32" i="4"/>
  <c r="B31" i="4"/>
  <c r="A31" i="4"/>
  <c r="C54" i="4"/>
  <c r="C53" i="4"/>
  <c r="C52" i="4"/>
  <c r="C51" i="4"/>
  <c r="C50" i="4"/>
  <c r="C49" i="4"/>
  <c r="C48" i="4"/>
  <c r="C47" i="4"/>
  <c r="C46" i="4"/>
  <c r="C45" i="4"/>
  <c r="C44" i="4"/>
  <c r="C43" i="4"/>
  <c r="C42" i="4"/>
  <c r="C41" i="4"/>
  <c r="C40" i="4"/>
  <c r="C39" i="4"/>
  <c r="C38" i="4"/>
  <c r="C37" i="4"/>
  <c r="C36" i="4"/>
  <c r="C35" i="4"/>
  <c r="C34" i="4"/>
  <c r="C33" i="4"/>
  <c r="C24" i="4"/>
  <c r="C32" i="4"/>
  <c r="C31" i="4"/>
  <c r="B30" i="4"/>
  <c r="A30" i="4"/>
  <c r="C30" i="4"/>
  <c r="B29" i="4"/>
  <c r="A29" i="4"/>
  <c r="C29" i="4"/>
  <c r="L42" i="4"/>
  <c r="L41" i="4"/>
  <c r="L40" i="4"/>
  <c r="L39" i="4"/>
  <c r="L38" i="4"/>
  <c r="L37" i="4"/>
  <c r="L36" i="4"/>
  <c r="L35" i="4"/>
  <c r="L34" i="4"/>
  <c r="L33" i="4"/>
  <c r="L32" i="4"/>
  <c r="L31" i="4"/>
  <c r="L30" i="4"/>
  <c r="L29" i="4"/>
  <c r="L50" i="4"/>
  <c r="L49" i="4"/>
  <c r="L48" i="4"/>
  <c r="L47" i="4"/>
  <c r="L46" i="4"/>
  <c r="L45" i="4"/>
  <c r="L44" i="4"/>
  <c r="L43" i="4"/>
  <c r="L54" i="4"/>
  <c r="L53" i="4"/>
  <c r="L52" i="4"/>
  <c r="L51" i="4"/>
  <c r="B22" i="4"/>
  <c r="B28" i="4"/>
  <c r="B27" i="4"/>
  <c r="B26" i="4"/>
  <c r="B25" i="4"/>
  <c r="B24" i="4"/>
  <c r="B23" i="4"/>
  <c r="B21" i="4"/>
  <c r="B20" i="4"/>
  <c r="B19" i="4"/>
  <c r="B18" i="4"/>
  <c r="B17" i="4"/>
  <c r="B16" i="4"/>
  <c r="B15" i="4"/>
  <c r="B14" i="4"/>
  <c r="B13" i="4"/>
  <c r="B12" i="4"/>
  <c r="B11" i="4"/>
  <c r="B10" i="4"/>
  <c r="B9" i="4"/>
  <c r="B8" i="4"/>
  <c r="B7" i="4"/>
  <c r="C6" i="4"/>
  <c r="B6" i="4"/>
  <c r="B206" i="3" s="1"/>
  <c r="B5" i="4"/>
  <c r="B205" i="3" s="1"/>
  <c r="A256" i="3"/>
  <c r="C14" i="4"/>
  <c r="L14" i="6"/>
  <c r="L17" i="6"/>
  <c r="L16" i="6"/>
  <c r="L15" i="6"/>
  <c r="L12" i="6"/>
  <c r="L11" i="6"/>
  <c r="L10" i="6"/>
  <c r="C28" i="4"/>
  <c r="C27" i="4"/>
  <c r="C26" i="4"/>
  <c r="C25" i="4"/>
  <c r="C23" i="4"/>
  <c r="C22" i="4"/>
  <c r="C21" i="4"/>
  <c r="C20" i="4"/>
  <c r="C19" i="4"/>
  <c r="C18" i="4"/>
  <c r="C16" i="4"/>
  <c r="C15" i="4"/>
  <c r="C13" i="4"/>
  <c r="C12" i="4"/>
  <c r="C11" i="4"/>
  <c r="C10" i="4"/>
  <c r="C9" i="4"/>
  <c r="C8" i="4"/>
  <c r="C7" i="4"/>
  <c r="C5" i="4"/>
  <c r="B214" i="3"/>
  <c r="B213" i="3"/>
  <c r="B212" i="3"/>
  <c r="B211" i="3"/>
  <c r="B210" i="3"/>
  <c r="B209" i="3"/>
  <c r="B208" i="3"/>
  <c r="B207" i="3"/>
  <c r="C40" i="3"/>
  <c r="D40" i="3" s="1"/>
  <c r="C51" i="3"/>
  <c r="D51" i="3" s="1"/>
  <c r="C56" i="3"/>
  <c r="D56" i="3" s="1"/>
  <c r="C59" i="3"/>
  <c r="D59" i="3" s="1"/>
  <c r="C67" i="3"/>
  <c r="D67" i="3" s="1"/>
  <c r="C72" i="3"/>
  <c r="D72" i="3" s="1"/>
  <c r="C75" i="3"/>
  <c r="D75" i="3" s="1"/>
  <c r="C80" i="3"/>
  <c r="D80" i="3" s="1"/>
  <c r="C83" i="3"/>
  <c r="D83" i="3" s="1"/>
  <c r="C88" i="3"/>
  <c r="D88" i="3" s="1"/>
  <c r="C91" i="3"/>
  <c r="D91" i="3" s="1"/>
  <c r="C96" i="3"/>
  <c r="D96" i="3" s="1"/>
  <c r="C99" i="3"/>
  <c r="D99" i="3" s="1"/>
  <c r="C104" i="3"/>
  <c r="D104" i="3" s="1"/>
  <c r="C107" i="3"/>
  <c r="D107" i="3" s="1"/>
  <c r="C112" i="3"/>
  <c r="D112" i="3" s="1"/>
  <c r="C115" i="3"/>
  <c r="D115" i="3" s="1"/>
  <c r="C120" i="3"/>
  <c r="D120" i="3" s="1"/>
  <c r="C123" i="3"/>
  <c r="D123" i="3" s="1"/>
  <c r="C128" i="3"/>
  <c r="D128" i="3" s="1"/>
  <c r="C131" i="3"/>
  <c r="D131" i="3" s="1"/>
  <c r="C136" i="3"/>
  <c r="D136" i="3" s="1"/>
  <c r="C139" i="3"/>
  <c r="D139" i="3" s="1"/>
  <c r="C145" i="3"/>
  <c r="D145" i="3" s="1"/>
  <c r="C148" i="3"/>
  <c r="D148" i="3" s="1"/>
  <c r="C153" i="3"/>
  <c r="D153" i="3" s="1"/>
  <c r="C156" i="3"/>
  <c r="D156" i="3" s="1"/>
  <c r="C161" i="3"/>
  <c r="D161" i="3" s="1"/>
  <c r="C164" i="3"/>
  <c r="D164" i="3" s="1"/>
  <c r="C169" i="3"/>
  <c r="D169" i="3" s="1"/>
  <c r="C172" i="3"/>
  <c r="D172" i="3" s="1"/>
  <c r="C177" i="3"/>
  <c r="D177" i="3" s="1"/>
  <c r="C180" i="3"/>
  <c r="D180" i="3" s="1"/>
  <c r="C185" i="3"/>
  <c r="D185" i="3" s="1"/>
  <c r="C188" i="3"/>
  <c r="D188" i="3" s="1"/>
  <c r="C193" i="3"/>
  <c r="D193" i="3" s="1"/>
  <c r="C196" i="3"/>
  <c r="D196" i="3" s="1"/>
  <c r="C149" i="3"/>
  <c r="D149" i="3" s="1"/>
  <c r="C160" i="3"/>
  <c r="D160" i="3" s="1"/>
  <c r="C173" i="3"/>
  <c r="D173" i="3" s="1"/>
  <c r="C184" i="3"/>
  <c r="D184" i="3" s="1"/>
  <c r="C197" i="3"/>
  <c r="D197" i="3" s="1"/>
  <c r="C45" i="3"/>
  <c r="D45" i="3" s="1"/>
  <c r="C53" i="3"/>
  <c r="D53" i="3" s="1"/>
  <c r="C66" i="3"/>
  <c r="D66" i="3" s="1"/>
  <c r="C77" i="3"/>
  <c r="D77" i="3" s="1"/>
  <c r="C90" i="3"/>
  <c r="D90" i="3" s="1"/>
  <c r="C101" i="3"/>
  <c r="D101" i="3" s="1"/>
  <c r="C117" i="3"/>
  <c r="D117" i="3" s="1"/>
  <c r="C130" i="3"/>
  <c r="D130" i="3" s="1"/>
  <c r="C138" i="3"/>
  <c r="D138" i="3" s="1"/>
  <c r="C150" i="3"/>
  <c r="D150" i="3" s="1"/>
  <c r="C158" i="3"/>
  <c r="D158" i="3" s="1"/>
  <c r="C41" i="3"/>
  <c r="D41" i="3" s="1"/>
  <c r="C46" i="3"/>
  <c r="D46" i="3" s="1"/>
  <c r="C49" i="3"/>
  <c r="D49" i="3" s="1"/>
  <c r="C54" i="3"/>
  <c r="D54" i="3" s="1"/>
  <c r="C57" i="3"/>
  <c r="D57" i="3" s="1"/>
  <c r="C62" i="3"/>
  <c r="D62" i="3" s="1"/>
  <c r="C65" i="3"/>
  <c r="D65" i="3" s="1"/>
  <c r="C70" i="3"/>
  <c r="D70" i="3" s="1"/>
  <c r="C73" i="3"/>
  <c r="D73" i="3" s="1"/>
  <c r="C78" i="3"/>
  <c r="D78" i="3" s="1"/>
  <c r="C81" i="3"/>
  <c r="D81" i="3" s="1"/>
  <c r="C86" i="3"/>
  <c r="D86" i="3" s="1"/>
  <c r="C89" i="3"/>
  <c r="D89" i="3" s="1"/>
  <c r="C94" i="3"/>
  <c r="D94" i="3" s="1"/>
  <c r="C97" i="3"/>
  <c r="D97" i="3" s="1"/>
  <c r="C102" i="3"/>
  <c r="D102" i="3" s="1"/>
  <c r="C105" i="3"/>
  <c r="D105" i="3" s="1"/>
  <c r="C110" i="3"/>
  <c r="D110" i="3" s="1"/>
  <c r="C113" i="3"/>
  <c r="D113" i="3" s="1"/>
  <c r="C118" i="3"/>
  <c r="D118" i="3" s="1"/>
  <c r="C121" i="3"/>
  <c r="D121" i="3" s="1"/>
  <c r="C126" i="3"/>
  <c r="D126" i="3" s="1"/>
  <c r="C129" i="3"/>
  <c r="D129" i="3" s="1"/>
  <c r="C134" i="3"/>
  <c r="D134" i="3" s="1"/>
  <c r="C137" i="3"/>
  <c r="D137" i="3" s="1"/>
  <c r="C143" i="3"/>
  <c r="D143" i="3" s="1"/>
  <c r="C146" i="3"/>
  <c r="D146" i="3" s="1"/>
  <c r="C151" i="3"/>
  <c r="D151" i="3" s="1"/>
  <c r="C154" i="3"/>
  <c r="D154" i="3" s="1"/>
  <c r="C159" i="3"/>
  <c r="D159" i="3" s="1"/>
  <c r="C162" i="3"/>
  <c r="D162" i="3" s="1"/>
  <c r="C167" i="3"/>
  <c r="D167" i="3" s="1"/>
  <c r="C170" i="3"/>
  <c r="D170" i="3" s="1"/>
  <c r="C175" i="3"/>
  <c r="D175" i="3" s="1"/>
  <c r="C178" i="3"/>
  <c r="D178" i="3" s="1"/>
  <c r="C183" i="3"/>
  <c r="D183" i="3" s="1"/>
  <c r="C186" i="3"/>
  <c r="D186" i="3" s="1"/>
  <c r="C191" i="3"/>
  <c r="D191" i="3" s="1"/>
  <c r="C194" i="3"/>
  <c r="D194" i="3" s="1"/>
  <c r="C199" i="3"/>
  <c r="D199" i="3" s="1"/>
  <c r="C152" i="3"/>
  <c r="D152" i="3" s="1"/>
  <c r="C165" i="3"/>
  <c r="D165" i="3" s="1"/>
  <c r="C176" i="3"/>
  <c r="D176" i="3" s="1"/>
  <c r="C189" i="3"/>
  <c r="D189" i="3" s="1"/>
  <c r="C50" i="3"/>
  <c r="D50" i="3" s="1"/>
  <c r="C58" i="3"/>
  <c r="D58" i="3" s="1"/>
  <c r="C69" i="3"/>
  <c r="D69" i="3" s="1"/>
  <c r="C82" i="3"/>
  <c r="D82" i="3" s="1"/>
  <c r="C93" i="3"/>
  <c r="D93" i="3" s="1"/>
  <c r="C106" i="3"/>
  <c r="D106" i="3" s="1"/>
  <c r="C114" i="3"/>
  <c r="D114" i="3" s="1"/>
  <c r="C122" i="3"/>
  <c r="D122" i="3" s="1"/>
  <c r="C133" i="3"/>
  <c r="D133" i="3" s="1"/>
  <c r="C147" i="3"/>
  <c r="D147" i="3" s="1"/>
  <c r="C163" i="3"/>
  <c r="D163" i="3" s="1"/>
  <c r="C44" i="3"/>
  <c r="D44" i="3" s="1"/>
  <c r="C47" i="3"/>
  <c r="D47" i="3" s="1"/>
  <c r="C52" i="3"/>
  <c r="D52" i="3" s="1"/>
  <c r="C55" i="3"/>
  <c r="D55" i="3" s="1"/>
  <c r="C60" i="3"/>
  <c r="D60" i="3" s="1"/>
  <c r="C63" i="3"/>
  <c r="D63" i="3" s="1"/>
  <c r="C68" i="3"/>
  <c r="D68" i="3" s="1"/>
  <c r="C71" i="3"/>
  <c r="D71" i="3" s="1"/>
  <c r="C76" i="3"/>
  <c r="D76" i="3" s="1"/>
  <c r="C79" i="3"/>
  <c r="D79" i="3" s="1"/>
  <c r="C84" i="3"/>
  <c r="D84" i="3" s="1"/>
  <c r="C87" i="3"/>
  <c r="D87" i="3" s="1"/>
  <c r="C92" i="3"/>
  <c r="D92" i="3" s="1"/>
  <c r="C95" i="3"/>
  <c r="D95" i="3" s="1"/>
  <c r="C100" i="3"/>
  <c r="D100" i="3" s="1"/>
  <c r="C103" i="3"/>
  <c r="D103" i="3" s="1"/>
  <c r="C111" i="3"/>
  <c r="D111" i="3" s="1"/>
  <c r="C116" i="3"/>
  <c r="D116" i="3" s="1"/>
  <c r="C119" i="3"/>
  <c r="D119" i="3" s="1"/>
  <c r="C124" i="3"/>
  <c r="D124" i="3" s="1"/>
  <c r="C127" i="3"/>
  <c r="D127" i="3" s="1"/>
  <c r="C132" i="3"/>
  <c r="D132" i="3" s="1"/>
  <c r="C135" i="3"/>
  <c r="D135" i="3" s="1"/>
  <c r="C140" i="3"/>
  <c r="D140" i="3" s="1"/>
  <c r="C144" i="3"/>
  <c r="D144" i="3" s="1"/>
  <c r="C157" i="3"/>
  <c r="D157" i="3" s="1"/>
  <c r="C168" i="3"/>
  <c r="D168" i="3" s="1"/>
  <c r="C181" i="3"/>
  <c r="D181" i="3" s="1"/>
  <c r="C192" i="3"/>
  <c r="D192" i="3" s="1"/>
  <c r="C42" i="3"/>
  <c r="D42" i="3" s="1"/>
  <c r="C61" i="3"/>
  <c r="D61" i="3" s="1"/>
  <c r="C74" i="3"/>
  <c r="D74" i="3" s="1"/>
  <c r="C85" i="3"/>
  <c r="D85" i="3" s="1"/>
  <c r="C98" i="3"/>
  <c r="D98" i="3" s="1"/>
  <c r="C109" i="3"/>
  <c r="D109" i="3" s="1"/>
  <c r="C125" i="3"/>
  <c r="D125" i="3" s="1"/>
  <c r="C142" i="3"/>
  <c r="D142" i="3" s="1"/>
  <c r="C155" i="3"/>
  <c r="D155" i="3" s="1"/>
  <c r="C166" i="3"/>
  <c r="D166" i="3" s="1"/>
  <c r="C171" i="3"/>
  <c r="D171" i="3" s="1"/>
  <c r="C182" i="3"/>
  <c r="D182" i="3" s="1"/>
  <c r="C190" i="3"/>
  <c r="D190" i="3" s="1"/>
  <c r="C174" i="3"/>
  <c r="D174" i="3" s="1"/>
  <c r="C195" i="3"/>
  <c r="D195" i="3" s="1"/>
  <c r="C187" i="3"/>
  <c r="D187" i="3" s="1"/>
  <c r="C198" i="3"/>
  <c r="D198" i="3" s="1"/>
  <c r="C179" i="3"/>
  <c r="D179" i="3" s="1"/>
  <c r="C22" i="3"/>
  <c r="D22" i="3" s="1"/>
  <c r="C21" i="3"/>
  <c r="D21" i="3" s="1"/>
  <c r="F35" i="1"/>
  <c r="A22" i="4"/>
  <c r="A21" i="4"/>
  <c r="A28" i="4"/>
  <c r="A27" i="4"/>
  <c r="A26" i="4"/>
  <c r="A25" i="4"/>
  <c r="A24" i="4"/>
  <c r="A23" i="4"/>
  <c r="A20" i="4"/>
  <c r="A19" i="4"/>
  <c r="A18" i="4"/>
  <c r="A17" i="4"/>
  <c r="A16" i="4"/>
  <c r="A15" i="4"/>
  <c r="A14" i="4"/>
  <c r="A13" i="4"/>
  <c r="A12" i="4"/>
  <c r="A11" i="4"/>
  <c r="A10" i="4"/>
  <c r="A9" i="4"/>
  <c r="A8" i="4"/>
  <c r="A7" i="4"/>
  <c r="A6" i="4"/>
  <c r="G3" i="3"/>
  <c r="Q3" i="3" s="1"/>
  <c r="K17" i="6"/>
  <c r="H56" i="4"/>
  <c r="G56" i="4"/>
  <c r="F56" i="4"/>
  <c r="E56" i="4"/>
  <c r="L28" i="4"/>
  <c r="L27" i="4"/>
  <c r="L26" i="4"/>
  <c r="L25" i="4"/>
  <c r="L24" i="4"/>
  <c r="L23" i="4"/>
  <c r="L22" i="4"/>
  <c r="L21" i="4"/>
  <c r="L20" i="4"/>
  <c r="L19" i="4"/>
  <c r="L18" i="4"/>
  <c r="L17" i="4"/>
  <c r="L16" i="4"/>
  <c r="L15" i="4"/>
  <c r="L14" i="4"/>
  <c r="L13" i="4"/>
  <c r="L12" i="4"/>
  <c r="L11" i="4"/>
  <c r="L10" i="4"/>
  <c r="L9" i="4"/>
  <c r="L8" i="4"/>
  <c r="L7" i="4"/>
  <c r="C200" i="3"/>
  <c r="D200" i="3" s="1"/>
  <c r="L6" i="4"/>
  <c r="L5" i="4"/>
  <c r="C4" i="3" s="1"/>
  <c r="D4" i="3" s="1"/>
  <c r="C34" i="3"/>
  <c r="D34" i="3" s="1"/>
  <c r="M1" i="6"/>
  <c r="K56" i="4"/>
  <c r="J56" i="4"/>
  <c r="I56" i="4"/>
  <c r="K10" i="6"/>
  <c r="I10" i="6"/>
  <c r="K19" i="6"/>
  <c r="C108" i="3"/>
  <c r="D108" i="3" s="1"/>
  <c r="C141" i="3"/>
  <c r="D141" i="3" s="1"/>
  <c r="L56" i="4"/>
  <c r="K14" i="6"/>
  <c r="C30" i="3"/>
  <c r="D30" i="3" s="1"/>
  <c r="C6" i="3"/>
  <c r="D6" i="3" s="1"/>
  <c r="C28" i="3"/>
  <c r="D28" i="3" s="1"/>
  <c r="C12" i="3"/>
  <c r="D12" i="3" s="1"/>
  <c r="C15" i="3"/>
  <c r="D15" i="3" s="1"/>
  <c r="C18" i="3"/>
  <c r="D18" i="3" s="1"/>
  <c r="C16" i="3"/>
  <c r="D16" i="3" s="1"/>
  <c r="C25" i="3"/>
  <c r="D25" i="3" s="1"/>
  <c r="C7" i="3"/>
  <c r="D7" i="3" s="1"/>
  <c r="C23" i="3"/>
  <c r="D23" i="3" s="1"/>
  <c r="B1" i="20"/>
  <c r="J3" i="3"/>
  <c r="N3" i="3"/>
  <c r="R3" i="3"/>
  <c r="C9" i="3"/>
  <c r="D9" i="3" s="1"/>
  <c r="C3" i="3"/>
  <c r="D3" i="3" s="1"/>
  <c r="C20" i="3"/>
  <c r="D20" i="3" s="1"/>
  <c r="C17" i="3"/>
  <c r="D17" i="3" s="1"/>
  <c r="C27" i="3"/>
  <c r="D27" i="3" s="1"/>
  <c r="K3" i="3"/>
  <c r="O3" i="3"/>
  <c r="S3" i="3"/>
  <c r="C5" i="3"/>
  <c r="D5" i="3" s="1"/>
  <c r="C8" i="3"/>
  <c r="D8" i="3" s="1"/>
  <c r="C26" i="3"/>
  <c r="D26" i="3" s="1"/>
  <c r="C29" i="3"/>
  <c r="D29" i="3" s="1"/>
  <c r="C33" i="3"/>
  <c r="D33" i="3" s="1"/>
  <c r="C13" i="3"/>
  <c r="D13" i="3" s="1"/>
  <c r="C14" i="3"/>
  <c r="D14" i="3" s="1"/>
  <c r="C19" i="3"/>
  <c r="D19" i="3" s="1"/>
  <c r="C31" i="3"/>
  <c r="D31" i="3" s="1"/>
  <c r="C24" i="3"/>
  <c r="D24" i="3" s="1"/>
  <c r="C37" i="3"/>
  <c r="D37" i="3" s="1"/>
  <c r="C35" i="3"/>
  <c r="D35" i="3" s="1"/>
  <c r="C11" i="3"/>
  <c r="D11" i="3" s="1"/>
  <c r="C32" i="3"/>
  <c r="D32" i="3" s="1"/>
  <c r="L1" i="4"/>
  <c r="C36" i="3"/>
  <c r="D36" i="3" s="1"/>
  <c r="C10" i="3"/>
  <c r="D10" i="3" s="1"/>
  <c r="C39" i="3"/>
  <c r="D39" i="3" s="1"/>
  <c r="C38" i="3"/>
  <c r="D38" i="3" s="1"/>
  <c r="A5" i="4"/>
  <c r="H3" i="3"/>
  <c r="L3" i="3"/>
  <c r="P3" i="3"/>
  <c r="K20" i="6"/>
  <c r="J18" i="6"/>
  <c r="J20" i="6"/>
  <c r="J21" i="6"/>
  <c r="E1" i="10"/>
  <c r="G1" i="2"/>
  <c r="M3" i="3" l="1"/>
  <c r="T3" i="3"/>
  <c r="G5" i="3" s="1"/>
  <c r="I3" i="3"/>
  <c r="G4" i="3" s="1"/>
  <c r="C64" i="3"/>
  <c r="D64" i="3" s="1"/>
  <c r="C48" i="3"/>
  <c r="D48" i="3" s="1"/>
  <c r="C43" i="3"/>
  <c r="D43" i="3" s="1"/>
  <c r="D211" i="3"/>
  <c r="D213" i="3"/>
  <c r="D215" i="3"/>
  <c r="D217" i="3"/>
  <c r="D219" i="3"/>
  <c r="D221" i="3"/>
  <c r="D223" i="3"/>
  <c r="D225" i="3"/>
  <c r="D205" i="3"/>
  <c r="D227" i="3"/>
  <c r="D229" i="3"/>
  <c r="D206" i="3"/>
  <c r="D208" i="3"/>
  <c r="D210" i="3"/>
  <c r="D212" i="3"/>
  <c r="D214" i="3"/>
  <c r="D216" i="3"/>
  <c r="D218" i="3"/>
  <c r="D220" i="3"/>
  <c r="D222" i="3"/>
  <c r="D224" i="3"/>
  <c r="D226" i="3"/>
  <c r="D228" i="3"/>
  <c r="D207" i="3"/>
  <c r="D209" i="3"/>
  <c r="G6" i="3" l="1"/>
  <c r="G7" i="3" s="1"/>
  <c r="G8" i="3" s="1"/>
  <c r="G10" i="3"/>
  <c r="C40" i="1" s="1"/>
  <c r="C201" i="3"/>
  <c r="C210" i="3" a="1"/>
  <c r="C210" i="3" s="1"/>
  <c r="C220" i="3" a="1"/>
  <c r="C220" i="3" s="1"/>
  <c r="C225" i="3" a="1"/>
  <c r="C225" i="3" s="1"/>
  <c r="C228" i="3" a="1"/>
  <c r="C228" i="3" s="1"/>
  <c r="C205" i="3" a="1"/>
  <c r="C205" i="3" s="1"/>
  <c r="C215" i="3" a="1"/>
  <c r="C215" i="3" s="1"/>
  <c r="C206" i="3" a="1"/>
  <c r="C206" i="3" s="1"/>
  <c r="C209" i="3" a="1"/>
  <c r="C209" i="3" s="1"/>
  <c r="C211" i="3" a="1"/>
  <c r="C211" i="3" s="1"/>
  <c r="C213" i="3" a="1"/>
  <c r="C213" i="3" s="1"/>
  <c r="C218" i="3" a="1"/>
  <c r="C218" i="3" s="1"/>
  <c r="C223" i="3" a="1"/>
  <c r="C223" i="3" s="1"/>
  <c r="C226" i="3" a="1"/>
  <c r="C226" i="3" s="1"/>
  <c r="C221" i="3" a="1"/>
  <c r="C221" i="3" s="1"/>
  <c r="C216" i="3" a="1"/>
  <c r="C216" i="3" s="1"/>
  <c r="C207" i="3" a="1"/>
  <c r="C207" i="3" s="1"/>
  <c r="C212" i="3" a="1"/>
  <c r="C212" i="3" s="1"/>
  <c r="C224" i="3" a="1"/>
  <c r="C224" i="3" s="1"/>
  <c r="C214" i="3" a="1"/>
  <c r="C214" i="3" s="1"/>
  <c r="C229" i="3" a="1"/>
  <c r="C229" i="3" s="1"/>
  <c r="C217" i="3" a="1"/>
  <c r="C217" i="3" s="1"/>
  <c r="C208" i="3" a="1"/>
  <c r="C208" i="3" s="1"/>
  <c r="C219" i="3" a="1"/>
  <c r="C219" i="3" s="1"/>
  <c r="C222" i="3" a="1"/>
  <c r="C222" i="3" s="1"/>
  <c r="C227" i="3" a="1"/>
  <c r="C227" i="3" s="1"/>
  <c r="C41" i="1"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<sst xmlns="http://schemas.openxmlformats.org/spreadsheetml/2006/main" count="1647" uniqueCount="451">
  <si>
    <t>基本情報</t>
    <rPh sb="0" eb="2">
      <t>キホン</t>
    </rPh>
    <rPh sb="2" eb="4">
      <t>ジョウホウ</t>
    </rPh>
    <phoneticPr fontId="9"/>
  </si>
  <si>
    <t>受付番号</t>
    <rPh sb="0" eb="2">
      <t>ウケツケ</t>
    </rPh>
    <rPh sb="2" eb="4">
      <t>バンゴウ</t>
    </rPh>
    <phoneticPr fontId="9"/>
  </si>
  <si>
    <t>役職</t>
    <rPh sb="0" eb="2">
      <t>ヤクショク</t>
    </rPh>
    <phoneticPr fontId="9"/>
  </si>
  <si>
    <t>氏名</t>
    <rPh sb="0" eb="2">
      <t>シメイ</t>
    </rPh>
    <phoneticPr fontId="9"/>
  </si>
  <si>
    <t>郵便番号</t>
    <rPh sb="0" eb="2">
      <t>ユウビン</t>
    </rPh>
    <rPh sb="2" eb="4">
      <t>バンゴウ</t>
    </rPh>
    <phoneticPr fontId="9"/>
  </si>
  <si>
    <t>住所</t>
    <rPh sb="0" eb="2">
      <t>ジュウショ</t>
    </rPh>
    <phoneticPr fontId="9"/>
  </si>
  <si>
    <t>電話</t>
    <rPh sb="0" eb="2">
      <t>デンワ</t>
    </rPh>
    <phoneticPr fontId="9"/>
  </si>
  <si>
    <t>国名・地域名</t>
    <rPh sb="0" eb="1">
      <t>クニ</t>
    </rPh>
    <rPh sb="1" eb="2">
      <t>メイ</t>
    </rPh>
    <rPh sb="3" eb="6">
      <t>チイキメイ</t>
    </rPh>
    <phoneticPr fontId="9"/>
  </si>
  <si>
    <t>機関名</t>
    <rPh sb="0" eb="3">
      <t>キカンメイ</t>
    </rPh>
    <phoneticPr fontId="9"/>
  </si>
  <si>
    <t>日本語</t>
    <rPh sb="0" eb="3">
      <t>ニホンゴ</t>
    </rPh>
    <phoneticPr fontId="9"/>
  </si>
  <si>
    <t>英語</t>
    <rPh sb="0" eb="2">
      <t>エイゴ</t>
    </rPh>
    <phoneticPr fontId="9"/>
  </si>
  <si>
    <t>高校生</t>
    <rPh sb="0" eb="3">
      <t>コウコウセイ</t>
    </rPh>
    <phoneticPr fontId="9"/>
  </si>
  <si>
    <t>大学生</t>
    <rPh sb="0" eb="3">
      <t>ダイガクセイ</t>
    </rPh>
    <phoneticPr fontId="9"/>
  </si>
  <si>
    <t>大学院生</t>
    <rPh sb="0" eb="4">
      <t>ダイガクインセイ</t>
    </rPh>
    <phoneticPr fontId="9"/>
  </si>
  <si>
    <t>ポスドク</t>
    <phoneticPr fontId="9"/>
  </si>
  <si>
    <t>教員</t>
    <rPh sb="0" eb="2">
      <t>キョウイン</t>
    </rPh>
    <phoneticPr fontId="9"/>
  </si>
  <si>
    <t>研究者</t>
    <rPh sb="0" eb="3">
      <t>ケンキュウシャ</t>
    </rPh>
    <phoneticPr fontId="9"/>
  </si>
  <si>
    <t>その他</t>
    <rPh sb="2" eb="3">
      <t>タ</t>
    </rPh>
    <phoneticPr fontId="9"/>
  </si>
  <si>
    <t>合計</t>
    <rPh sb="0" eb="2">
      <t>ゴウケイ</t>
    </rPh>
    <phoneticPr fontId="9"/>
  </si>
  <si>
    <t>マレーシア</t>
  </si>
  <si>
    <t>ソロモン諸島</t>
  </si>
  <si>
    <t>トルクメニスタン</t>
  </si>
  <si>
    <t>※選択してください</t>
    <rPh sb="1" eb="3">
      <t>センタク</t>
    </rPh>
    <phoneticPr fontId="17"/>
  </si>
  <si>
    <t>JST支援金</t>
    <rPh sb="3" eb="6">
      <t>シエンキン</t>
    </rPh>
    <phoneticPr fontId="9"/>
  </si>
  <si>
    <t>直接経費</t>
    <rPh sb="0" eb="2">
      <t>チョクセツ</t>
    </rPh>
    <rPh sb="2" eb="4">
      <t>ケイヒ</t>
    </rPh>
    <phoneticPr fontId="9"/>
  </si>
  <si>
    <t>国内旅費</t>
    <rPh sb="0" eb="2">
      <t>コクナイ</t>
    </rPh>
    <rPh sb="2" eb="4">
      <t>リョヒ</t>
    </rPh>
    <phoneticPr fontId="9"/>
  </si>
  <si>
    <t>謝金</t>
    <rPh sb="0" eb="2">
      <t>シャキン</t>
    </rPh>
    <phoneticPr fontId="9"/>
  </si>
  <si>
    <t>通訳者</t>
    <rPh sb="0" eb="3">
      <t>ツウヤクシャ</t>
    </rPh>
    <phoneticPr fontId="9"/>
  </si>
  <si>
    <t>講師・講演者</t>
    <rPh sb="0" eb="2">
      <t>コウシ</t>
    </rPh>
    <rPh sb="3" eb="6">
      <t>コウエンシャ</t>
    </rPh>
    <phoneticPr fontId="9"/>
  </si>
  <si>
    <t>JST支援金（直接経費）計</t>
    <rPh sb="3" eb="6">
      <t>シエンキン</t>
    </rPh>
    <rPh sb="7" eb="9">
      <t>チョクセツ</t>
    </rPh>
    <rPh sb="9" eb="11">
      <t>ケイヒ</t>
    </rPh>
    <rPh sb="12" eb="13">
      <t>ケイ</t>
    </rPh>
    <phoneticPr fontId="9"/>
  </si>
  <si>
    <t>総計</t>
    <rPh sb="0" eb="2">
      <t>ソウケイ</t>
    </rPh>
    <phoneticPr fontId="9"/>
  </si>
  <si>
    <t>人×日</t>
    <rPh sb="0" eb="1">
      <t>ニン</t>
    </rPh>
    <rPh sb="2" eb="3">
      <t>ニチ</t>
    </rPh>
    <phoneticPr fontId="25"/>
  </si>
  <si>
    <t>人</t>
    <rPh sb="0" eb="1">
      <t>ニン</t>
    </rPh>
    <phoneticPr fontId="25"/>
  </si>
  <si>
    <t>人×時間</t>
    <rPh sb="0" eb="1">
      <t>ニン</t>
    </rPh>
    <rPh sb="2" eb="4">
      <t>ジカン</t>
    </rPh>
    <phoneticPr fontId="25"/>
  </si>
  <si>
    <t>TA・学生アルバイト</t>
    <rPh sb="3" eb="5">
      <t>ガクセイ</t>
    </rPh>
    <phoneticPr fontId="9"/>
  </si>
  <si>
    <t>費目</t>
    <rPh sb="0" eb="2">
      <t>ヒモク</t>
    </rPh>
    <phoneticPr fontId="9"/>
  </si>
  <si>
    <t>種別</t>
    <rPh sb="0" eb="2">
      <t>シュベツ</t>
    </rPh>
    <phoneticPr fontId="9"/>
  </si>
  <si>
    <t>単価</t>
    <rPh sb="0" eb="2">
      <t>タンカ</t>
    </rPh>
    <phoneticPr fontId="9"/>
  </si>
  <si>
    <t>数量</t>
    <rPh sb="0" eb="2">
      <t>スウリョウ</t>
    </rPh>
    <phoneticPr fontId="9"/>
  </si>
  <si>
    <t>単位</t>
    <rPh sb="0" eb="2">
      <t>タンイ</t>
    </rPh>
    <phoneticPr fontId="9"/>
  </si>
  <si>
    <r>
      <t>人×</t>
    </r>
    <r>
      <rPr>
        <sz val="8"/>
        <rFont val="Meiryo UI"/>
        <family val="3"/>
        <charset val="128"/>
      </rPr>
      <t>泊</t>
    </r>
    <rPh sb="0" eb="1">
      <t>ニン</t>
    </rPh>
    <rPh sb="2" eb="3">
      <t>ハク</t>
    </rPh>
    <phoneticPr fontId="25"/>
  </si>
  <si>
    <t>JST支援金
各費目合計</t>
    <rPh sb="3" eb="6">
      <t>シエンキン</t>
    </rPh>
    <rPh sb="7" eb="8">
      <t>カク</t>
    </rPh>
    <rPh sb="8" eb="10">
      <t>ヒモク</t>
    </rPh>
    <rPh sb="10" eb="12">
      <t>ゴウケイ</t>
    </rPh>
    <phoneticPr fontId="9"/>
  </si>
  <si>
    <t>(日本語)</t>
    <rPh sb="1" eb="4">
      <t>ニホンゴ</t>
    </rPh>
    <phoneticPr fontId="9"/>
  </si>
  <si>
    <t>変更理由</t>
    <rPh sb="0" eb="2">
      <t>ヘンコウ</t>
    </rPh>
    <rPh sb="2" eb="4">
      <t>リユウ</t>
    </rPh>
    <phoneticPr fontId="9"/>
  </si>
  <si>
    <t>宿泊費</t>
    <phoneticPr fontId="9"/>
  </si>
  <si>
    <t>国内日当(食費)</t>
    <phoneticPr fontId="9"/>
  </si>
  <si>
    <t>変更内容</t>
    <rPh sb="0" eb="2">
      <t>ヘンコウ</t>
    </rPh>
    <rPh sb="2" eb="4">
      <t>ナイヨウ</t>
    </rPh>
    <phoneticPr fontId="9"/>
  </si>
  <si>
    <t>申請年月日</t>
    <rPh sb="0" eb="2">
      <t>シンセイ</t>
    </rPh>
    <rPh sb="2" eb="5">
      <t>ネンガッピ</t>
    </rPh>
    <phoneticPr fontId="9"/>
  </si>
  <si>
    <t>変更が業務計画に及ぼす
影響および効果</t>
    <rPh sb="0" eb="2">
      <t>ヘンコウ</t>
    </rPh>
    <rPh sb="3" eb="5">
      <t>ギョウム</t>
    </rPh>
    <rPh sb="5" eb="7">
      <t>ケイカク</t>
    </rPh>
    <rPh sb="8" eb="9">
      <t>オヨ</t>
    </rPh>
    <rPh sb="12" eb="14">
      <t>エイキョウ</t>
    </rPh>
    <rPh sb="17" eb="19">
      <t>コウカ</t>
    </rPh>
    <phoneticPr fontId="9"/>
  </si>
  <si>
    <t>＜変更内容種別一覧＞</t>
    <rPh sb="1" eb="3">
      <t>ヘンコウ</t>
    </rPh>
    <rPh sb="3" eb="5">
      <t>ナイヨウ</t>
    </rPh>
    <rPh sb="5" eb="7">
      <t>シュベツ</t>
    </rPh>
    <rPh sb="7" eb="9">
      <t>イチラン</t>
    </rPh>
    <phoneticPr fontId="9"/>
  </si>
  <si>
    <t>＜国名＞</t>
    <rPh sb="1" eb="2">
      <t>クニ</t>
    </rPh>
    <rPh sb="2" eb="3">
      <t>メイ</t>
    </rPh>
    <phoneticPr fontId="9"/>
  </si>
  <si>
    <r>
      <rPr>
        <sz val="10"/>
        <color rgb="FFFF0000"/>
        <rFont val="Meiryo UI"/>
        <family val="3"/>
        <charset val="128"/>
      </rPr>
      <t>【必須】</t>
    </r>
    <r>
      <rPr>
        <sz val="10"/>
        <color theme="1"/>
        <rFont val="Meiryo UI"/>
        <family val="2"/>
        <charset val="128"/>
      </rPr>
      <t xml:space="preserve">事務担当者
</t>
    </r>
    <r>
      <rPr>
        <sz val="7.5"/>
        <color theme="1"/>
        <rFont val="Meiryo UI"/>
        <family val="3"/>
        <charset val="128"/>
      </rPr>
      <t xml:space="preserve">（事務手続きを行う窓口担当者）
</t>
    </r>
    <r>
      <rPr>
        <sz val="7.5"/>
        <color rgb="FFFF0000"/>
        <rFont val="Meiryo UI"/>
        <family val="3"/>
        <charset val="128"/>
      </rPr>
      <t>※連絡担当者と同一の場合も記入</t>
    </r>
    <rPh sb="1" eb="3">
      <t>ヒッス</t>
    </rPh>
    <rPh sb="4" eb="6">
      <t>ジム</t>
    </rPh>
    <rPh sb="6" eb="9">
      <t>タントウシャ</t>
    </rPh>
    <rPh sb="11" eb="13">
      <t>ジム</t>
    </rPh>
    <rPh sb="13" eb="15">
      <t>テツヅ</t>
    </rPh>
    <rPh sb="17" eb="18">
      <t>オコナ</t>
    </rPh>
    <rPh sb="19" eb="21">
      <t>マドグチ</t>
    </rPh>
    <rPh sb="21" eb="24">
      <t>タントウシャ</t>
    </rPh>
    <rPh sb="27" eb="29">
      <t>レンラク</t>
    </rPh>
    <rPh sb="29" eb="32">
      <t>タントウシャ</t>
    </rPh>
    <rPh sb="33" eb="35">
      <t>ドウイツ</t>
    </rPh>
    <rPh sb="36" eb="38">
      <t>バアイ</t>
    </rPh>
    <rPh sb="39" eb="41">
      <t>キニュウ</t>
    </rPh>
    <phoneticPr fontId="9"/>
  </si>
  <si>
    <t>人数</t>
    <rPh sb="0" eb="2">
      <t>ニンズウ</t>
    </rPh>
    <phoneticPr fontId="9"/>
  </si>
  <si>
    <t>表示</t>
    <rPh sb="0" eb="2">
      <t>ヒョウジ</t>
    </rPh>
    <phoneticPr fontId="9"/>
  </si>
  <si>
    <r>
      <t>変更内容種別</t>
    </r>
    <r>
      <rPr>
        <sz val="8"/>
        <color theme="1"/>
        <rFont val="Meiryo UI"/>
        <family val="3"/>
        <charset val="128"/>
      </rPr>
      <t xml:space="preserve">
</t>
    </r>
    <r>
      <rPr>
        <sz val="8"/>
        <color rgb="FFFF0000"/>
        <rFont val="Meiryo UI"/>
        <family val="3"/>
        <charset val="128"/>
      </rPr>
      <t>【※】は変更承認申請書も提出すること</t>
    </r>
    <rPh sb="0" eb="2">
      <t>ヘンコウ</t>
    </rPh>
    <rPh sb="2" eb="4">
      <t>ナイヨウ</t>
    </rPh>
    <rPh sb="4" eb="6">
      <t>シュベツ</t>
    </rPh>
    <rPh sb="11" eb="13">
      <t>ヘンコウ</t>
    </rPh>
    <rPh sb="13" eb="15">
      <t>ショウニン</t>
    </rPh>
    <rPh sb="15" eb="18">
      <t>シンセイショ</t>
    </rPh>
    <rPh sb="19" eb="21">
      <t>テイシュツ</t>
    </rPh>
    <phoneticPr fontId="9"/>
  </si>
  <si>
    <t>E-mail</t>
    <phoneticPr fontId="9"/>
  </si>
  <si>
    <t>※選択してください</t>
    <phoneticPr fontId="9"/>
  </si>
  <si>
    <t>科学技術全般</t>
    <phoneticPr fontId="9"/>
  </si>
  <si>
    <t>交流計画のテーマ</t>
    <phoneticPr fontId="9"/>
  </si>
  <si>
    <t>一式</t>
    <rPh sb="1" eb="2">
      <t>シキ</t>
    </rPh>
    <phoneticPr fontId="25"/>
  </si>
  <si>
    <t>-</t>
    <phoneticPr fontId="9"/>
  </si>
  <si>
    <t>(連絡担当者　役職名)</t>
    <rPh sb="1" eb="3">
      <t>レンラク</t>
    </rPh>
    <rPh sb="3" eb="6">
      <t>タントウシャ</t>
    </rPh>
    <rPh sb="7" eb="9">
      <t>ヤクショク</t>
    </rPh>
    <rPh sb="9" eb="10">
      <t>メイ</t>
    </rPh>
    <phoneticPr fontId="9"/>
  </si>
  <si>
    <t>(連絡担当者　氏名)</t>
    <rPh sb="1" eb="3">
      <t>レンラク</t>
    </rPh>
    <rPh sb="3" eb="6">
      <t>タントウシャ</t>
    </rPh>
    <rPh sb="7" eb="9">
      <t>シメイ</t>
    </rPh>
    <phoneticPr fontId="9"/>
  </si>
  <si>
    <t>(事務担当者　役職名)</t>
    <rPh sb="1" eb="3">
      <t>ジム</t>
    </rPh>
    <rPh sb="3" eb="6">
      <t>タントウシャ</t>
    </rPh>
    <rPh sb="7" eb="9">
      <t>ヤクショク</t>
    </rPh>
    <rPh sb="9" eb="10">
      <t>メイ</t>
    </rPh>
    <phoneticPr fontId="9"/>
  </si>
  <si>
    <t>(事務担当者　氏名)</t>
    <rPh sb="1" eb="3">
      <t>ジム</t>
    </rPh>
    <rPh sb="3" eb="6">
      <t>タントウシャ</t>
    </rPh>
    <rPh sb="7" eb="9">
      <t>シメイ</t>
    </rPh>
    <phoneticPr fontId="9"/>
  </si>
  <si>
    <t>(実施責任者　氏名)</t>
    <rPh sb="1" eb="3">
      <t>ジッシ</t>
    </rPh>
    <rPh sb="3" eb="6">
      <t>セキニンシャ</t>
    </rPh>
    <rPh sb="7" eb="9">
      <t>シメイ</t>
    </rPh>
    <phoneticPr fontId="9"/>
  </si>
  <si>
    <t>(半角数字)</t>
    <rPh sb="1" eb="3">
      <t>ハンカク</t>
    </rPh>
    <rPh sb="3" eb="5">
      <t>スウジ</t>
    </rPh>
    <phoneticPr fontId="9"/>
  </si>
  <si>
    <t>(半角英数字)</t>
    <rPh sb="1" eb="3">
      <t>ハンカク</t>
    </rPh>
    <rPh sb="3" eb="6">
      <t>エイスウジ</t>
    </rPh>
    <phoneticPr fontId="9"/>
  </si>
  <si>
    <t>(市区町村以下)</t>
    <phoneticPr fontId="9"/>
  </si>
  <si>
    <t>(契約する法人格を有する機関名)</t>
    <phoneticPr fontId="9"/>
  </si>
  <si>
    <t>内訳</t>
    <rPh sb="0" eb="2">
      <t>ウチワケ</t>
    </rPh>
    <phoneticPr fontId="9"/>
  </si>
  <si>
    <t>合計</t>
    <rPh sb="0" eb="2">
      <t>ゴウケイ</t>
    </rPh>
    <phoneticPr fontId="9"/>
  </si>
  <si>
    <r>
      <rPr>
        <sz val="10"/>
        <color rgb="FFFF0000"/>
        <rFont val="Meiryo UI"/>
        <family val="3"/>
        <charset val="128"/>
      </rPr>
      <t>【必須】</t>
    </r>
    <r>
      <rPr>
        <sz val="10"/>
        <rFont val="Meiryo UI"/>
        <family val="3"/>
        <charset val="128"/>
      </rPr>
      <t>交流計画のテーマ</t>
    </r>
    <rPh sb="1" eb="3">
      <t>ヒッス</t>
    </rPh>
    <rPh sb="4" eb="6">
      <t>コウリュウ</t>
    </rPh>
    <rPh sb="6" eb="8">
      <t>ケイカク</t>
    </rPh>
    <phoneticPr fontId="9"/>
  </si>
  <si>
    <r>
      <rPr>
        <sz val="10"/>
        <color rgb="FFFF0000"/>
        <rFont val="Meiryo UI"/>
        <family val="3"/>
        <charset val="128"/>
      </rPr>
      <t>【必須】</t>
    </r>
    <r>
      <rPr>
        <sz val="10"/>
        <color theme="1"/>
        <rFont val="Meiryo UI"/>
        <family val="3"/>
        <charset val="128"/>
      </rPr>
      <t xml:space="preserve">契約法人情報
</t>
    </r>
    <r>
      <rPr>
        <sz val="7.5"/>
        <color rgb="FFFF0000"/>
        <rFont val="Meiryo UI"/>
        <family val="3"/>
        <charset val="128"/>
      </rPr>
      <t>※受入れ機関と同一の場合も記入</t>
    </r>
    <rPh sb="1" eb="3">
      <t>ヒッス</t>
    </rPh>
    <rPh sb="4" eb="6">
      <t>ケイヤク</t>
    </rPh>
    <rPh sb="6" eb="8">
      <t>ホウジン</t>
    </rPh>
    <rPh sb="8" eb="10">
      <t>ジョウホウ</t>
    </rPh>
    <rPh sb="12" eb="14">
      <t>ウケイ</t>
    </rPh>
    <rPh sb="15" eb="17">
      <t>キカン</t>
    </rPh>
    <rPh sb="18" eb="20">
      <t>ドウイツ</t>
    </rPh>
    <rPh sb="21" eb="23">
      <t>バアイ</t>
    </rPh>
    <rPh sb="24" eb="26">
      <t>キニュウ</t>
    </rPh>
    <phoneticPr fontId="9"/>
  </si>
  <si>
    <t>(半角英数字：HPなどで公表している正式な表記)</t>
    <rPh sb="1" eb="3">
      <t>ハンカク</t>
    </rPh>
    <rPh sb="3" eb="6">
      <t>エイスウジ</t>
    </rPh>
    <phoneticPr fontId="9"/>
  </si>
  <si>
    <t>法人番号</t>
    <rPh sb="0" eb="2">
      <t>ホウジン</t>
    </rPh>
    <rPh sb="2" eb="4">
      <t>バンゴウ</t>
    </rPh>
    <phoneticPr fontId="9"/>
  </si>
  <si>
    <t>奇数桁</t>
    <rPh sb="0" eb="2">
      <t>キスウ</t>
    </rPh>
    <rPh sb="2" eb="3">
      <t>ケタ</t>
    </rPh>
    <phoneticPr fontId="9"/>
  </si>
  <si>
    <t>偶数桁</t>
    <rPh sb="0" eb="2">
      <t>グウスウ</t>
    </rPh>
    <rPh sb="2" eb="3">
      <t>ケタ</t>
    </rPh>
    <phoneticPr fontId="9"/>
  </si>
  <si>
    <t>余り</t>
    <rPh sb="0" eb="1">
      <t>アマ</t>
    </rPh>
    <phoneticPr fontId="9"/>
  </si>
  <si>
    <t>チェックデジット</t>
    <phoneticPr fontId="9"/>
  </si>
  <si>
    <t>※選択してください</t>
  </si>
  <si>
    <t>(実施主担当者　役職名)</t>
    <rPh sb="1" eb="3">
      <t>ジッシ</t>
    </rPh>
    <rPh sb="3" eb="4">
      <t>シュ</t>
    </rPh>
    <rPh sb="4" eb="7">
      <t>タントウシャ</t>
    </rPh>
    <rPh sb="8" eb="10">
      <t>ヤクショク</t>
    </rPh>
    <rPh sb="10" eb="11">
      <t>メイ</t>
    </rPh>
    <phoneticPr fontId="9"/>
  </si>
  <si>
    <t>(実施主担当者　氏名)</t>
    <rPh sb="1" eb="3">
      <t>ジッシ</t>
    </rPh>
    <rPh sb="3" eb="4">
      <t>シュ</t>
    </rPh>
    <rPh sb="4" eb="7">
      <t>タントウシャ</t>
    </rPh>
    <rPh sb="8" eb="10">
      <t>シメイ</t>
    </rPh>
    <phoneticPr fontId="9"/>
  </si>
  <si>
    <t>～</t>
  </si>
  <si>
    <t>法人番号</t>
    <rPh sb="0" eb="2">
      <t>ホウジン</t>
    </rPh>
    <rPh sb="2" eb="4">
      <t>バンゴウ</t>
    </rPh>
    <phoneticPr fontId="9"/>
  </si>
  <si>
    <t>契約法人名</t>
    <rPh sb="0" eb="2">
      <t>ケイヤク</t>
    </rPh>
    <rPh sb="2" eb="4">
      <t>ホウジン</t>
    </rPh>
    <rPh sb="4" eb="5">
      <t>メイ</t>
    </rPh>
    <phoneticPr fontId="9"/>
  </si>
  <si>
    <r>
      <rPr>
        <sz val="10"/>
        <color rgb="FFFF0000"/>
        <rFont val="Meiryo UI"/>
        <family val="3"/>
        <charset val="128"/>
      </rPr>
      <t>【必須】</t>
    </r>
    <r>
      <rPr>
        <sz val="10"/>
        <color theme="1"/>
        <rFont val="Meiryo UI"/>
        <family val="3"/>
        <charset val="128"/>
      </rPr>
      <t>分野</t>
    </r>
    <rPh sb="1" eb="3">
      <t>ヒッス</t>
    </rPh>
    <rPh sb="4" eb="6">
      <t>ブンヤ</t>
    </rPh>
    <phoneticPr fontId="9"/>
  </si>
  <si>
    <r>
      <rPr>
        <sz val="10"/>
        <color rgb="FFFF0000"/>
        <rFont val="Meiryo UI"/>
        <family val="3"/>
        <charset val="128"/>
      </rPr>
      <t>【必須】</t>
    </r>
    <r>
      <rPr>
        <sz val="10"/>
        <color theme="1"/>
        <rFont val="Meiryo UI"/>
        <family val="2"/>
        <charset val="128"/>
      </rPr>
      <t xml:space="preserve">連絡担当者
</t>
    </r>
    <r>
      <rPr>
        <sz val="7.5"/>
        <color theme="1"/>
        <rFont val="Meiryo UI"/>
        <family val="3"/>
        <charset val="128"/>
      </rPr>
      <t>（JSTと連絡調整を行う担当者）</t>
    </r>
    <rPh sb="1" eb="3">
      <t>ヒッス</t>
    </rPh>
    <rPh sb="4" eb="6">
      <t>レンラク</t>
    </rPh>
    <rPh sb="6" eb="9">
      <t>タントウシャ</t>
    </rPh>
    <rPh sb="15" eb="17">
      <t>レンラク</t>
    </rPh>
    <rPh sb="17" eb="19">
      <t>チョウセイ</t>
    </rPh>
    <rPh sb="20" eb="21">
      <t>オコナ</t>
    </rPh>
    <rPh sb="22" eb="25">
      <t>タントウシャ</t>
    </rPh>
    <phoneticPr fontId="9"/>
  </si>
  <si>
    <t>５）実施内容・日程：分野</t>
    <phoneticPr fontId="9"/>
  </si>
  <si>
    <t>１）受入れ機関概要：送出し国/地域・人数
３）招へい者：支援金による招へい者の送出し機関・属性別人数</t>
    <phoneticPr fontId="9"/>
  </si>
  <si>
    <t>８）改訂履歴：変更内容種別</t>
    <phoneticPr fontId="9"/>
  </si>
  <si>
    <t>１）受入れ機関概要：法人番号チェック</t>
    <rPh sb="10" eb="14">
      <t>ホウジンバンゴウ</t>
    </rPh>
    <phoneticPr fontId="9"/>
  </si>
  <si>
    <t>合計</t>
    <rPh sb="0" eb="2">
      <t>ゴウケイ</t>
    </rPh>
    <phoneticPr fontId="9"/>
  </si>
  <si>
    <t>環境系</t>
    <phoneticPr fontId="9"/>
  </si>
  <si>
    <t>理工系</t>
    <phoneticPr fontId="9"/>
  </si>
  <si>
    <t>(半角数字 13桁)</t>
    <phoneticPr fontId="9"/>
  </si>
  <si>
    <t>部署</t>
    <rPh sb="0" eb="2">
      <t>ブショ</t>
    </rPh>
    <phoneticPr fontId="9"/>
  </si>
  <si>
    <t>医歯薬系（福祉系含む）</t>
    <rPh sb="5" eb="8">
      <t>フクシケイ</t>
    </rPh>
    <rPh sb="8" eb="9">
      <t>フク</t>
    </rPh>
    <phoneticPr fontId="9"/>
  </si>
  <si>
    <t>安全・防災系</t>
    <phoneticPr fontId="9"/>
  </si>
  <si>
    <t>農学系</t>
    <rPh sb="0" eb="3">
      <t>ノウガクケイ</t>
    </rPh>
    <phoneticPr fontId="9"/>
  </si>
  <si>
    <t>※選択</t>
  </si>
  <si>
    <t>５）実施内容</t>
    <rPh sb="2" eb="4">
      <t>ジッシ</t>
    </rPh>
    <rPh sb="4" eb="6">
      <t>ナイヨウ</t>
    </rPh>
    <phoneticPr fontId="9"/>
  </si>
  <si>
    <t>部署・役職</t>
    <rPh sb="0" eb="2">
      <t>ブショ</t>
    </rPh>
    <rPh sb="3" eb="5">
      <t>ヤクショク</t>
    </rPh>
    <phoneticPr fontId="9"/>
  </si>
  <si>
    <t>(申請時記入不要)</t>
    <phoneticPr fontId="9"/>
  </si>
  <si>
    <t>プログラム経費</t>
    <phoneticPr fontId="9"/>
  </si>
  <si>
    <t>実施内容とその意義</t>
    <phoneticPr fontId="9"/>
  </si>
  <si>
    <t>特になし</t>
  </si>
  <si>
    <t>プログラム内容の変更（追加・削除）</t>
  </si>
  <si>
    <r>
      <rPr>
        <sz val="10"/>
        <color rgb="FFFF0000"/>
        <rFont val="Meiryo UI"/>
        <family val="3"/>
        <charset val="128"/>
      </rPr>
      <t>【必須】</t>
    </r>
    <r>
      <rPr>
        <sz val="10"/>
        <color theme="1"/>
        <rFont val="Meiryo UI"/>
        <family val="2"/>
        <charset val="128"/>
      </rPr>
      <t>実施主担当者</t>
    </r>
    <r>
      <rPr>
        <sz val="8"/>
        <color theme="1"/>
        <rFont val="Meiryo UI"/>
        <family val="3"/>
        <charset val="128"/>
      </rPr>
      <t xml:space="preserve">
</t>
    </r>
    <r>
      <rPr>
        <sz val="7.5"/>
        <color theme="1"/>
        <rFont val="Meiryo UI"/>
        <family val="3"/>
        <charset val="128"/>
      </rPr>
      <t>（交流を中心的に実施する
　担当者）</t>
    </r>
    <rPh sb="1" eb="3">
      <t>ヒッス</t>
    </rPh>
    <rPh sb="4" eb="6">
      <t>ジッシ</t>
    </rPh>
    <rPh sb="6" eb="7">
      <t>シュ</t>
    </rPh>
    <rPh sb="7" eb="10">
      <t>タントウシャ</t>
    </rPh>
    <rPh sb="27" eb="28">
      <t>シャ</t>
    </rPh>
    <phoneticPr fontId="9"/>
  </si>
  <si>
    <r>
      <rPr>
        <sz val="10"/>
        <color rgb="FFFF0000"/>
        <rFont val="Meiryo UI"/>
        <family val="3"/>
        <charset val="128"/>
      </rPr>
      <t>【必須】</t>
    </r>
    <r>
      <rPr>
        <sz val="10"/>
        <color theme="1"/>
        <rFont val="Meiryo UI"/>
        <family val="2"/>
        <charset val="128"/>
      </rPr>
      <t xml:space="preserve">実施責任者
</t>
    </r>
    <r>
      <rPr>
        <sz val="7.5"/>
        <color rgb="FFFF0000"/>
        <rFont val="Meiryo UI"/>
        <family val="3"/>
        <charset val="128"/>
      </rPr>
      <t>※実施協定書契約者押印欄に
   記載する内容を記入</t>
    </r>
    <rPh sb="19" eb="21">
      <t>オウイン</t>
    </rPh>
    <rPh sb="21" eb="22">
      <t>ラン</t>
    </rPh>
    <rPh sb="27" eb="29">
      <t>キサイ</t>
    </rPh>
    <rPh sb="33" eb="35">
      <t>ナイヨウキニュウ</t>
    </rPh>
    <phoneticPr fontId="9"/>
  </si>
  <si>
    <t>【任意】経費計画の特徴</t>
    <phoneticPr fontId="17"/>
  </si>
  <si>
    <t>国立大学</t>
  </si>
  <si>
    <t>大学名のみ</t>
  </si>
  <si>
    <t>国立大学法人〇〇大学</t>
  </si>
  <si>
    <t>公立大学</t>
  </si>
  <si>
    <t>公立大学法人〇〇大学</t>
  </si>
  <si>
    <t>私立大学</t>
  </si>
  <si>
    <t>学校法人〇〇</t>
  </si>
  <si>
    <t>公立高校</t>
  </si>
  <si>
    <t>東京都立〇〇高校</t>
  </si>
  <si>
    <t>東京都</t>
  </si>
  <si>
    <t>私立高校</t>
  </si>
  <si>
    <t>高校名のみ</t>
  </si>
  <si>
    <t>国立高等専門学校</t>
  </si>
  <si>
    <t>高専名のみ</t>
  </si>
  <si>
    <t>独立行政法人国立高等専門学校機構</t>
  </si>
  <si>
    <t>地方公共団体</t>
  </si>
  <si>
    <t>都道府県・市区町村名</t>
  </si>
  <si>
    <t>民間企業</t>
  </si>
  <si>
    <t>株式会社○○</t>
  </si>
  <si>
    <t>上記以外の法人の例</t>
  </si>
  <si>
    <t>〇〇財団法人〇〇財団</t>
  </si>
  <si>
    <t>国立研究開発法人〇〇機構</t>
  </si>
  <si>
    <t>大学共同利用機関法人〇〇機構</t>
  </si>
  <si>
    <t>https://www.houjin-bangou.nta.go.jp/</t>
    <phoneticPr fontId="9"/>
  </si>
  <si>
    <t>(交流計画を実施する機関)</t>
    <rPh sb="1" eb="3">
      <t>コウリュウ</t>
    </rPh>
    <rPh sb="3" eb="5">
      <t>ケイカク</t>
    </rPh>
    <phoneticPr fontId="9"/>
  </si>
  <si>
    <t xml:space="preserve">＜変更内容種別一覧＞ </t>
    <phoneticPr fontId="9"/>
  </si>
  <si>
    <t xml:space="preserve">実施主担当者の変更【※】 </t>
    <phoneticPr fontId="9"/>
  </si>
  <si>
    <t xml:space="preserve">交流のテーマ、目的・趣旨の変更【※】 </t>
    <phoneticPr fontId="9"/>
  </si>
  <si>
    <t xml:space="preserve">流用制限を超える負担対象費用の変更【※】 </t>
    <phoneticPr fontId="9"/>
  </si>
  <si>
    <t>改訂履歴のみ</t>
    <phoneticPr fontId="9"/>
  </si>
  <si>
    <t>変更承認申請書の提出も必要</t>
    <phoneticPr fontId="9"/>
  </si>
  <si>
    <t>1)シートから自動で入力されます。</t>
    <rPh sb="7" eb="9">
      <t>ジドウ</t>
    </rPh>
    <rPh sb="10" eb="12">
      <t>ニュウリョク</t>
    </rPh>
    <phoneticPr fontId="9"/>
  </si>
  <si>
    <t>実施責任者（契約者）の変更</t>
    <phoneticPr fontId="9"/>
  </si>
  <si>
    <r>
      <rPr>
        <sz val="10"/>
        <color rgb="FFFF0000"/>
        <rFont val="Meiryo UI"/>
        <family val="3"/>
        <charset val="128"/>
      </rPr>
      <t>【必須】</t>
    </r>
    <r>
      <rPr>
        <sz val="10"/>
        <rFont val="Meiryo UI"/>
        <family val="3"/>
        <charset val="128"/>
      </rPr>
      <t>「修了証」記載機関名（英語）</t>
    </r>
    <rPh sb="1" eb="3">
      <t>ヒッス</t>
    </rPh>
    <rPh sb="5" eb="8">
      <t>シュウリョウショウ</t>
    </rPh>
    <rPh sb="9" eb="11">
      <t>キサイ</t>
    </rPh>
    <rPh sb="11" eb="13">
      <t>キカン</t>
    </rPh>
    <rPh sb="13" eb="14">
      <t>メイ</t>
    </rPh>
    <phoneticPr fontId="9"/>
  </si>
  <si>
    <t>国内交通費</t>
    <phoneticPr fontId="9"/>
  </si>
  <si>
    <t>協力者</t>
    <phoneticPr fontId="9"/>
  </si>
  <si>
    <r>
      <rPr>
        <sz val="9"/>
        <color theme="1"/>
        <rFont val="Meiryo UI"/>
        <family val="3"/>
        <charset val="128"/>
      </rPr>
      <t>国内滞在費</t>
    </r>
    <r>
      <rPr>
        <sz val="10"/>
        <color theme="1"/>
        <rFont val="Meiryo UI"/>
        <family val="3"/>
        <charset val="128"/>
      </rPr>
      <t xml:space="preserve">
</t>
    </r>
    <r>
      <rPr>
        <sz val="7"/>
        <color theme="1"/>
        <rFont val="Meiryo UI"/>
        <family val="3"/>
        <charset val="128"/>
      </rPr>
      <t>＊宿泊費・日当の単価合算は15,000円以下</t>
    </r>
    <phoneticPr fontId="9"/>
  </si>
  <si>
    <t>契約法人情報　契約法人名</t>
    <rPh sb="0" eb="2">
      <t>ケイヤク</t>
    </rPh>
    <rPh sb="2" eb="4">
      <t>ホウジン</t>
    </rPh>
    <rPh sb="4" eb="6">
      <t>ジョウホウ</t>
    </rPh>
    <phoneticPr fontId="9"/>
  </si>
  <si>
    <r>
      <t xml:space="preserve">機関概要（日本語）
</t>
    </r>
    <r>
      <rPr>
        <sz val="8"/>
        <color theme="1"/>
        <rFont val="Meiryo UI"/>
        <family val="3"/>
        <charset val="128"/>
      </rPr>
      <t>※優秀な招へい者を擁する機関であることの説明を含めてください。</t>
    </r>
    <rPh sb="0" eb="2">
      <t>キカン</t>
    </rPh>
    <rPh sb="2" eb="4">
      <t>ガイヨウ</t>
    </rPh>
    <rPh sb="5" eb="8">
      <t>ニホンゴ</t>
    </rPh>
    <rPh sb="11" eb="13">
      <t>ユウシュウ</t>
    </rPh>
    <rPh sb="14" eb="15">
      <t>ショウ</t>
    </rPh>
    <rPh sb="17" eb="18">
      <t>シャ</t>
    </rPh>
    <rPh sb="19" eb="20">
      <t>ヨウ</t>
    </rPh>
    <rPh sb="22" eb="24">
      <t>キカン</t>
    </rPh>
    <rPh sb="30" eb="32">
      <t>セツメイ</t>
    </rPh>
    <rPh sb="33" eb="34">
      <t>フク</t>
    </rPh>
    <phoneticPr fontId="9"/>
  </si>
  <si>
    <t>目的、趣旨</t>
    <phoneticPr fontId="9"/>
  </si>
  <si>
    <r>
      <rPr>
        <sz val="10"/>
        <color rgb="FFFF0000"/>
        <rFont val="Meiryo UI"/>
        <family val="3"/>
        <charset val="128"/>
      </rPr>
      <t>【必須】</t>
    </r>
    <r>
      <rPr>
        <sz val="10"/>
        <rFont val="Meiryo UI"/>
        <family val="3"/>
        <charset val="128"/>
      </rPr>
      <t>(1)</t>
    </r>
    <r>
      <rPr>
        <sz val="10"/>
        <color theme="1"/>
        <rFont val="Meiryo UI"/>
        <family val="3"/>
        <charset val="128"/>
      </rPr>
      <t>交流計画の目的、趣旨</t>
    </r>
    <phoneticPr fontId="9"/>
  </si>
  <si>
    <r>
      <rPr>
        <sz val="9"/>
        <color theme="1"/>
        <rFont val="Meiryo UI"/>
        <family val="3"/>
        <charset val="128"/>
      </rPr>
      <t>不課税取引などに係</t>
    </r>
    <r>
      <rPr>
        <sz val="10"/>
        <color theme="1"/>
        <rFont val="Meiryo UI"/>
        <family val="3"/>
        <charset val="128"/>
      </rPr>
      <t>る消費税</t>
    </r>
    <r>
      <rPr>
        <sz val="9"/>
        <color theme="1"/>
        <rFont val="Meiryo UI"/>
        <family val="3"/>
        <charset val="128"/>
      </rPr>
      <t>相当額　</t>
    </r>
    <r>
      <rPr>
        <sz val="7"/>
        <color theme="1"/>
        <rFont val="Meiryo UI"/>
        <family val="3"/>
        <charset val="128"/>
      </rPr>
      <t>※必ず計上すること。
免税事業者の場合は金額欄に「0」、使途などに「免税事業者」と記入。</t>
    </r>
    <rPh sb="0" eb="3">
      <t>フカゼイ</t>
    </rPh>
    <rPh sb="3" eb="5">
      <t>トリヒキ</t>
    </rPh>
    <rPh sb="8" eb="9">
      <t>カカ</t>
    </rPh>
    <rPh sb="10" eb="13">
      <t>ショウヒゼイ</t>
    </rPh>
    <rPh sb="13" eb="16">
      <t>ソウトウガク</t>
    </rPh>
    <rPh sb="18" eb="19">
      <t>カナラ</t>
    </rPh>
    <rPh sb="28" eb="30">
      <t>メンゼイ</t>
    </rPh>
    <rPh sb="30" eb="33">
      <t>ジギョウシャ</t>
    </rPh>
    <rPh sb="34" eb="36">
      <t>バアイ</t>
    </rPh>
    <rPh sb="37" eb="39">
      <t>キンガク</t>
    </rPh>
    <rPh sb="39" eb="40">
      <t>ラン</t>
    </rPh>
    <rPh sb="45" eb="47">
      <t>シト</t>
    </rPh>
    <rPh sb="51" eb="53">
      <t>メンゼイ</t>
    </rPh>
    <rPh sb="53" eb="56">
      <t>ジギョウシャ</t>
    </rPh>
    <rPh sb="58" eb="60">
      <t>キニュウ</t>
    </rPh>
    <phoneticPr fontId="9"/>
  </si>
  <si>
    <t>（記入例）</t>
    <rPh sb="1" eb="3">
      <t>キニュウ</t>
    </rPh>
    <rPh sb="3" eb="4">
      <t>レイ</t>
    </rPh>
    <phoneticPr fontId="9"/>
  </si>
  <si>
    <t>※上記機関の下部組織(研究所、病院、センターなど)については「部署」欄に記入してください。</t>
    <rPh sb="1" eb="3">
      <t>ジョウキ</t>
    </rPh>
    <rPh sb="3" eb="5">
      <t>キカン</t>
    </rPh>
    <rPh sb="6" eb="8">
      <t>カブ</t>
    </rPh>
    <rPh sb="8" eb="10">
      <t>ソシキ</t>
    </rPh>
    <rPh sb="11" eb="14">
      <t>ケンキュウショ</t>
    </rPh>
    <rPh sb="15" eb="17">
      <t>ビョウイン</t>
    </rPh>
    <rPh sb="31" eb="33">
      <t>ブショ</t>
    </rPh>
    <rPh sb="34" eb="35">
      <t>ラン</t>
    </rPh>
    <rPh sb="36" eb="38">
      <t>キニュウ</t>
    </rPh>
    <phoneticPr fontId="9"/>
  </si>
  <si>
    <t>←のちに実施協定書などに反映されるため、数字は全角で入力してください。</t>
    <rPh sb="4" eb="6">
      <t>ジッシ</t>
    </rPh>
    <rPh sb="6" eb="8">
      <t>キョウテイ</t>
    </rPh>
    <rPh sb="8" eb="9">
      <t>ショ</t>
    </rPh>
    <rPh sb="12" eb="14">
      <t>ハンエイ</t>
    </rPh>
    <rPh sb="20" eb="22">
      <t>スウジ</t>
    </rPh>
    <rPh sb="23" eb="25">
      <t>ゼンカク</t>
    </rPh>
    <rPh sb="26" eb="28">
      <t>ニュウリョク</t>
    </rPh>
    <phoneticPr fontId="9"/>
  </si>
  <si>
    <t xml:space="preserve">＜変更内容など記入例＞ </t>
  </si>
  <si>
    <t>←1)シートのオンライン交流実施日程について記入がある場合は自動入力されます。
オンライン交流の実施日程を修正する場合は、1)シートに戻って修正してください。</t>
    <phoneticPr fontId="9"/>
  </si>
  <si>
    <r>
      <rPr>
        <sz val="9"/>
        <color theme="1"/>
        <rFont val="Meiryo UI"/>
        <family val="3"/>
        <charset val="128"/>
      </rPr>
      <t>使途など</t>
    </r>
    <r>
      <rPr>
        <sz val="10"/>
        <color theme="1"/>
        <rFont val="Meiryo UI"/>
        <family val="3"/>
        <charset val="128"/>
      </rPr>
      <t xml:space="preserve">
</t>
    </r>
    <r>
      <rPr>
        <sz val="8"/>
        <color theme="1"/>
        <rFont val="Meiryo UI"/>
        <family val="3"/>
        <charset val="128"/>
      </rPr>
      <t>＊金額内訳は本欄には記入しない</t>
    </r>
    <rPh sb="0" eb="2">
      <t>シト</t>
    </rPh>
    <phoneticPr fontId="9"/>
  </si>
  <si>
    <t>オンライン交流実施日程（開始日～終了日）</t>
    <rPh sb="9" eb="11">
      <t>ニッテイ</t>
    </rPh>
    <phoneticPr fontId="9"/>
  </si>
  <si>
    <r>
      <rPr>
        <sz val="9"/>
        <color theme="1"/>
        <rFont val="Meiryo UI"/>
        <family val="3"/>
        <charset val="128"/>
      </rPr>
      <t>一般管理費（JST支援金事業費の10%以内）</t>
    </r>
    <r>
      <rPr>
        <sz val="7"/>
        <color theme="1"/>
        <rFont val="Meiryo UI"/>
        <family val="3"/>
        <charset val="128"/>
      </rPr>
      <t xml:space="preserve">
※計上しない場合には「0」と記入(未記入の場合は原則0円と扱う)。</t>
    </r>
    <rPh sb="0" eb="2">
      <t>イッパン</t>
    </rPh>
    <rPh sb="2" eb="5">
      <t>カンリヒ</t>
    </rPh>
    <rPh sb="9" eb="12">
      <t>シエンキン</t>
    </rPh>
    <rPh sb="12" eb="15">
      <t>ジギョウヒ</t>
    </rPh>
    <rPh sb="19" eb="21">
      <t>イナイ</t>
    </rPh>
    <rPh sb="37" eb="39">
      <t>キニュウ</t>
    </rPh>
    <rPh sb="41" eb="43">
      <t>キニュウ</t>
    </rPh>
    <phoneticPr fontId="9"/>
  </si>
  <si>
    <t>(実施責任者　契約法人名より下位の部署名・役職名)</t>
    <phoneticPr fontId="9"/>
  </si>
  <si>
    <t>※選考基準を参照の上、交流計画の目的や趣旨を記入してください。選考基準に記載された事項以外の目的を盛り込むことも可能です。</t>
    <rPh sb="31" eb="33">
      <t>センコウ</t>
    </rPh>
    <phoneticPr fontId="9"/>
  </si>
  <si>
    <t>（参考）国税庁法人番号公表サイト</t>
    <phoneticPr fontId="9"/>
  </si>
  <si>
    <t>アイスランド</t>
  </si>
  <si>
    <t>アイルランド</t>
  </si>
  <si>
    <t>アゼルバイジャン</t>
  </si>
  <si>
    <t>アフガニスタン</t>
  </si>
  <si>
    <t>アメリカガッシュウコク</t>
  </si>
  <si>
    <t>アラブシュチョウコクレンポウ</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</si>
  <si>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</si>
  <si>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</si>
  <si>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</si>
  <si>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</si>
  <si>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</si>
  <si>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</si>
  <si>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</si>
  <si>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</si>
  <si>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</si>
  <si>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</si>
  <si>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</si>
  <si>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</si>
  <si>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t>
  </si>
  <si>
    <t>インド</t>
  </si>
  <si>
    <t>インドネシア</t>
  </si>
  <si>
    <t>ウガンダ</t>
  </si>
  <si>
    <t>ウクライナ</t>
  </si>
  <si>
    <t>ウズベキスタン</t>
  </si>
  <si>
    <t>ウルグアイ</t>
  </si>
  <si>
    <t>エイコク</t>
  </si>
  <si>
    <t>英国</t>
  </si>
  <si>
    <t>エクアドル</t>
  </si>
  <si>
    <t>エジプト</t>
  </si>
  <si>
    <t>エストニア</t>
  </si>
  <si>
    <t>エスワティニ</t>
  </si>
  <si>
    <t>エチオピア</t>
  </si>
  <si>
    <t>エリトリア</t>
  </si>
  <si>
    <t>エルサルバドル</t>
  </si>
  <si>
    <t>オーストラリア</t>
  </si>
  <si>
    <t>オーストリア</t>
  </si>
  <si>
    <t>オマーン</t>
  </si>
  <si>
    <t>オランダ</t>
  </si>
  <si>
    <t>ガーナ</t>
  </si>
  <si>
    <t>カーボベルデ</t>
  </si>
  <si>
    <t>ガイアナ</t>
  </si>
  <si>
    <t>カザフスタン</t>
  </si>
  <si>
    <t>カタール</t>
  </si>
  <si>
    <t>カナダ</t>
  </si>
  <si>
    <t>ガボン</t>
  </si>
  <si>
    <t>カメルーン</t>
  </si>
  <si>
    <t>ガンビア</t>
  </si>
  <si>
    <t>カンボジア</t>
  </si>
  <si>
    <t>キタマケドニア</t>
  </si>
  <si>
    <t>北マケドニア</t>
  </si>
  <si>
    <t>ギニア</t>
  </si>
  <si>
    <t>ギニアビサウ</t>
  </si>
  <si>
    <t>キプロス</t>
  </si>
  <si>
    <t>キューバ</t>
  </si>
  <si>
    <t>ギリシャ</t>
  </si>
  <si>
    <t>キリバス</t>
  </si>
  <si>
    <t>キルギス</t>
  </si>
  <si>
    <t>グアテマラ</t>
  </si>
  <si>
    <t>クウェート</t>
  </si>
  <si>
    <t>クック諸島</t>
  </si>
  <si>
    <t>グレナダ</t>
  </si>
  <si>
    <t>クロアチア</t>
  </si>
  <si>
    <t>ケニア</t>
  </si>
  <si>
    <t>コートジボワール</t>
  </si>
  <si>
    <t>コスタリカ</t>
  </si>
  <si>
    <t>コソボ</t>
  </si>
  <si>
    <t>コモロ</t>
  </si>
  <si>
    <t>コロンビア</t>
  </si>
  <si>
    <t>コンゴキョウワコク</t>
  </si>
  <si>
    <t>コンゴ共和国</t>
  </si>
  <si>
    <t>コンゴミンシュキョウワコク</t>
  </si>
  <si>
    <t>コンゴ民主共和国</t>
  </si>
  <si>
    <t>サウジアラビア</t>
  </si>
  <si>
    <t>サモア</t>
  </si>
  <si>
    <t>サントメ・プリンシペ</t>
  </si>
  <si>
    <t>ザンビア</t>
  </si>
  <si>
    <t>サンマリノ</t>
  </si>
  <si>
    <t>シエラレオネ</t>
  </si>
  <si>
    <t>ジブチ</t>
  </si>
  <si>
    <t>ジャマイカ</t>
  </si>
  <si>
    <t>ジョージア</t>
  </si>
  <si>
    <t>シリア</t>
  </si>
  <si>
    <t>シンガポール</t>
  </si>
  <si>
    <t>ジンバブエ</t>
  </si>
  <si>
    <t>スイス</t>
  </si>
  <si>
    <t>スウェーデン</t>
  </si>
  <si>
    <t>スーダン</t>
  </si>
  <si>
    <t>スペイン</t>
  </si>
  <si>
    <t>スリナム</t>
  </si>
  <si>
    <t>スリランカ</t>
  </si>
  <si>
    <t>スロバキア</t>
  </si>
  <si>
    <t>スロベニア</t>
  </si>
  <si>
    <t>セーシェル</t>
  </si>
  <si>
    <t>セキドウギニア</t>
  </si>
  <si>
    <t>赤道ギニア</t>
  </si>
  <si>
    <t>セネガル</t>
  </si>
  <si>
    <t>セルビア</t>
  </si>
  <si>
    <t>セントクリストファー・ネービス</t>
  </si>
  <si>
    <t>セントルシア</t>
  </si>
  <si>
    <t>ソマリア</t>
  </si>
  <si>
    <t>タイ</t>
  </si>
  <si>
    <t>タイワン</t>
  </si>
  <si>
    <t>タジキスタン</t>
  </si>
  <si>
    <t>タンザニア</t>
  </si>
  <si>
    <t>チェコ</t>
  </si>
  <si>
    <t>チャド</t>
  </si>
  <si>
    <t>チュニジア</t>
  </si>
  <si>
    <t>チリ</t>
  </si>
  <si>
    <t>ツバル</t>
  </si>
  <si>
    <t>デンマーク</t>
  </si>
  <si>
    <t>ドイツ</t>
  </si>
  <si>
    <t>トーゴ</t>
  </si>
  <si>
    <t>ドミニカ国</t>
  </si>
  <si>
    <t>ドミニカキョウワコク</t>
  </si>
  <si>
    <t>ドミニカ共和国</t>
  </si>
  <si>
    <t>トリニダード・トバゴ</t>
  </si>
  <si>
    <t>トルコ</t>
  </si>
  <si>
    <t>トンガ</t>
  </si>
  <si>
    <t>ナイジェリア</t>
  </si>
  <si>
    <t>ナウル</t>
  </si>
  <si>
    <t>ナミビア</t>
  </si>
  <si>
    <t>ニウエ</t>
  </si>
  <si>
    <t>ニカラグア</t>
  </si>
  <si>
    <t>ニジェール</t>
  </si>
  <si>
    <t>ニュージーランド</t>
  </si>
  <si>
    <t>ネパール</t>
  </si>
  <si>
    <t>ノルウェー</t>
  </si>
  <si>
    <t>バーレーン</t>
  </si>
  <si>
    <t>ハイチ</t>
  </si>
  <si>
    <t>パキスタン</t>
  </si>
  <si>
    <t>バチカン</t>
  </si>
  <si>
    <t>パナマ</t>
  </si>
  <si>
    <t>バヌアツ</t>
  </si>
  <si>
    <t>バハマ</t>
  </si>
  <si>
    <t>パプアニューギニア</t>
  </si>
  <si>
    <t>パラオ</t>
  </si>
  <si>
    <t>パラグアイ</t>
  </si>
  <si>
    <t>バルバドス</t>
  </si>
  <si>
    <t>ハンガリー</t>
  </si>
  <si>
    <t>バングラデシュ</t>
  </si>
  <si>
    <t>ヒガシティモール</t>
  </si>
  <si>
    <t>東ティモール</t>
  </si>
  <si>
    <t>フィジー</t>
  </si>
  <si>
    <t>フィリピン</t>
  </si>
  <si>
    <t>フィンランド</t>
  </si>
  <si>
    <t>ブータン</t>
  </si>
  <si>
    <t>ブラジル</t>
  </si>
  <si>
    <t>フランス</t>
  </si>
  <si>
    <t>ブルガリア</t>
  </si>
  <si>
    <t>ブルキナファソ</t>
  </si>
  <si>
    <t>ブルネイ</t>
  </si>
  <si>
    <t>ブルンジ</t>
  </si>
  <si>
    <t>ベトナム</t>
  </si>
  <si>
    <t>ベナン</t>
  </si>
  <si>
    <t>ベネズエラ</t>
  </si>
  <si>
    <t>ベラルーシ</t>
  </si>
  <si>
    <t>ベリーズ</t>
  </si>
  <si>
    <t>ペルー</t>
  </si>
  <si>
    <t>ベルギー</t>
  </si>
  <si>
    <t>ポーランド</t>
  </si>
  <si>
    <t>ボスニア・ヘルツェゴビナ</t>
  </si>
  <si>
    <t>ボツワナ</t>
  </si>
  <si>
    <t>ボリビア</t>
  </si>
  <si>
    <t>ポルトガル</t>
  </si>
  <si>
    <t>ホンジュラス</t>
  </si>
  <si>
    <t>マーシャル</t>
  </si>
  <si>
    <t>マダガスカル</t>
  </si>
  <si>
    <t>マラウイ</t>
  </si>
  <si>
    <t>マリ</t>
  </si>
  <si>
    <t>マルタ</t>
  </si>
  <si>
    <t>ミクロネシア</t>
  </si>
  <si>
    <t>ミナミアフリカキョウワコク</t>
  </si>
  <si>
    <t>ミナミスーダン</t>
  </si>
  <si>
    <t>南スーダン</t>
  </si>
  <si>
    <t>ミャンマー</t>
  </si>
  <si>
    <t>メキシコ</t>
  </si>
  <si>
    <t>モーリシャス</t>
  </si>
  <si>
    <t>モーリタニア</t>
  </si>
  <si>
    <t>モザンビーク</t>
  </si>
  <si>
    <t>モナコ</t>
  </si>
  <si>
    <t>モルディブ</t>
  </si>
  <si>
    <t>モルドバ</t>
  </si>
  <si>
    <t>モロッコ</t>
  </si>
  <si>
    <t>モンゴル</t>
  </si>
  <si>
    <t>モンテネグロ</t>
  </si>
  <si>
    <t>ヨルダン</t>
  </si>
  <si>
    <t>ラオス</t>
  </si>
  <si>
    <t>ラトビア</t>
  </si>
  <si>
    <t>リトアニア</t>
  </si>
  <si>
    <t>リビア</t>
  </si>
  <si>
    <t>リヒテンシュタイン</t>
  </si>
  <si>
    <t>リベリア</t>
  </si>
  <si>
    <t>ルーマニア</t>
  </si>
  <si>
    <t>ルクセンブルク</t>
  </si>
  <si>
    <t>ルワンダ</t>
  </si>
  <si>
    <t>レソト</t>
  </si>
  <si>
    <t>レバノン</t>
  </si>
  <si>
    <t>ロシア</t>
  </si>
  <si>
    <t>フリガナ</t>
    <phoneticPr fontId="9"/>
  </si>
  <si>
    <t xml:space="preserve">
７）経費概算見積書：国別渡航費</t>
    <phoneticPr fontId="9"/>
  </si>
  <si>
    <t>カンコク</t>
  </si>
  <si>
    <t>クックショトウ</t>
  </si>
  <si>
    <t>セントビンセントオヨビグレナディーンショトウ</t>
  </si>
  <si>
    <t>ソロモンショトウ</t>
  </si>
  <si>
    <t>チュウオウアフリカキョウワコク</t>
  </si>
  <si>
    <t>チュウゴク</t>
  </si>
  <si>
    <t>ドミニカコク</t>
  </si>
  <si>
    <t>アメリカ合衆国</t>
    <rPh sb="4" eb="7">
      <t>ガッシュウコク</t>
    </rPh>
    <phoneticPr fontId="1"/>
  </si>
  <si>
    <t>韓国</t>
  </si>
  <si>
    <t>セントビンセントおよびグレナディーン諸島</t>
  </si>
  <si>
    <t>台湾</t>
  </si>
  <si>
    <t>中央アフリカ共和国</t>
    <rPh sb="6" eb="9">
      <t>キョウワコク</t>
    </rPh>
    <phoneticPr fontId="1"/>
  </si>
  <si>
    <t>中国</t>
  </si>
  <si>
    <t>南アフリカ共和国</t>
    <rPh sb="5" eb="8">
      <t>キョウワコク</t>
    </rPh>
    <phoneticPr fontId="1"/>
  </si>
  <si>
    <t>上記以外の高等専門学校</t>
    <rPh sb="0" eb="2">
      <t>ジョウキ</t>
    </rPh>
    <phoneticPr fontId="9"/>
  </si>
  <si>
    <r>
      <rPr>
        <sz val="10"/>
        <color rgb="FFFF0000"/>
        <rFont val="Meiryo UI"/>
        <family val="3"/>
        <charset val="128"/>
      </rPr>
      <t>【必須】</t>
    </r>
    <r>
      <rPr>
        <sz val="10"/>
        <rFont val="Meiryo UI"/>
        <family val="3"/>
        <charset val="128"/>
      </rPr>
      <t>オンライン交流実施日程
　　　　</t>
    </r>
    <r>
      <rPr>
        <sz val="8"/>
        <rFont val="Meiryo UI"/>
        <family val="3"/>
        <charset val="128"/>
      </rPr>
      <t>（開始日～終了日）</t>
    </r>
    <rPh sb="1" eb="3">
      <t>ヒッス</t>
    </rPh>
    <rPh sb="13" eb="15">
      <t>ニッテイ</t>
    </rPh>
    <phoneticPr fontId="9"/>
  </si>
  <si>
    <t>(開始日)</t>
    <rPh sb="1" eb="4">
      <t>カイシビ</t>
    </rPh>
    <phoneticPr fontId="9"/>
  </si>
  <si>
    <t>(終了日)</t>
    <rPh sb="1" eb="4">
      <t>シュウリョウビ</t>
    </rPh>
    <phoneticPr fontId="9"/>
  </si>
  <si>
    <r>
      <t>【任意】共同実施者</t>
    </r>
    <r>
      <rPr>
        <sz val="9"/>
        <color theme="1"/>
        <rFont val="Meiryo UI"/>
        <family val="3"/>
        <charset val="128"/>
      </rPr>
      <t>　※オンライン交流計画を共同で実施する他の機関の担当者について特に明示したい場合には、機関名、役職、氏名などを記入してください。</t>
    </r>
    <phoneticPr fontId="9"/>
  </si>
  <si>
    <r>
      <rPr>
        <sz val="10"/>
        <color rgb="FFFF0000"/>
        <rFont val="Meiryo UI"/>
        <family val="3"/>
        <charset val="128"/>
      </rPr>
      <t>【必須】</t>
    </r>
    <r>
      <rPr>
        <sz val="10"/>
        <color theme="1"/>
        <rFont val="Meiryo UI"/>
        <family val="3"/>
        <charset val="128"/>
      </rPr>
      <t>オンライン交流の実施内容</t>
    </r>
    <rPh sb="9" eb="11">
      <t>コウリュウ</t>
    </rPh>
    <rPh sb="12" eb="14">
      <t>ジッシ</t>
    </rPh>
    <rPh sb="14" eb="16">
      <t>ナイヨウ</t>
    </rPh>
    <phoneticPr fontId="9"/>
  </si>
  <si>
    <t xml:space="preserve"> (3)その他　(あれば)</t>
    <phoneticPr fontId="17"/>
  </si>
  <si>
    <t>１）実施機関概要</t>
    <rPh sb="2" eb="4">
      <t>ジッシ</t>
    </rPh>
    <rPh sb="4" eb="6">
      <t>キカン</t>
    </rPh>
    <rPh sb="6" eb="8">
      <t>ガイヨウ</t>
    </rPh>
    <phoneticPr fontId="9"/>
  </si>
  <si>
    <r>
      <rPr>
        <sz val="10"/>
        <color rgb="FFFF0000"/>
        <rFont val="Meiryo UI"/>
        <family val="3"/>
        <charset val="128"/>
      </rPr>
      <t>【必須】</t>
    </r>
    <r>
      <rPr>
        <sz val="10"/>
        <rFont val="Meiryo UI"/>
        <family val="3"/>
        <charset val="128"/>
      </rPr>
      <t>実施機関名（日本語）</t>
    </r>
    <rPh sb="1" eb="3">
      <t>ヒッス</t>
    </rPh>
    <rPh sb="4" eb="6">
      <t>ジッシ</t>
    </rPh>
    <rPh sb="6" eb="8">
      <t>キカン</t>
    </rPh>
    <rPh sb="8" eb="9">
      <t>メイ</t>
    </rPh>
    <phoneticPr fontId="9"/>
  </si>
  <si>
    <t>実施機関名（日本語）</t>
    <rPh sb="0" eb="2">
      <t>ジッシ</t>
    </rPh>
    <rPh sb="6" eb="9">
      <t>ニホンゴ</t>
    </rPh>
    <phoneticPr fontId="9"/>
  </si>
  <si>
    <t>参加国/地域・人数</t>
    <rPh sb="0" eb="2">
      <t>サンカ</t>
    </rPh>
    <phoneticPr fontId="9"/>
  </si>
  <si>
    <t>２）参加機関概要　</t>
    <rPh sb="4" eb="6">
      <t>キカン</t>
    </rPh>
    <rPh sb="6" eb="8">
      <t>ガイヨウ</t>
    </rPh>
    <phoneticPr fontId="9"/>
  </si>
  <si>
    <t>参加機関</t>
    <rPh sb="2" eb="4">
      <t>キカン</t>
    </rPh>
    <phoneticPr fontId="9"/>
  </si>
  <si>
    <r>
      <t xml:space="preserve">機関概要（日本語）
</t>
    </r>
    <r>
      <rPr>
        <sz val="8"/>
        <color theme="1"/>
        <rFont val="Meiryo UI"/>
        <family val="3"/>
        <charset val="128"/>
      </rPr>
      <t>※優秀な参加者を擁する機関であることの説明を含めてください。</t>
    </r>
    <rPh sb="0" eb="2">
      <t>キカン</t>
    </rPh>
    <rPh sb="2" eb="4">
      <t>ガイヨウ</t>
    </rPh>
    <rPh sb="5" eb="8">
      <t>ニホンゴ</t>
    </rPh>
    <rPh sb="11" eb="13">
      <t>ユウシュウ</t>
    </rPh>
    <rPh sb="14" eb="17">
      <t>サンカシャ</t>
    </rPh>
    <rPh sb="18" eb="19">
      <t>ヨウ</t>
    </rPh>
    <rPh sb="21" eb="23">
      <t>キカン</t>
    </rPh>
    <rPh sb="29" eb="31">
      <t>セツメイ</t>
    </rPh>
    <rPh sb="32" eb="33">
      <t>フク</t>
    </rPh>
    <phoneticPr fontId="9"/>
  </si>
  <si>
    <t>３）参加者</t>
    <rPh sb="2" eb="4">
      <t>サンカ</t>
    </rPh>
    <rPh sb="4" eb="5">
      <t>シャ</t>
    </rPh>
    <phoneticPr fontId="9"/>
  </si>
  <si>
    <t>参加国</t>
    <rPh sb="0" eb="3">
      <t>サンカコク</t>
    </rPh>
    <phoneticPr fontId="9"/>
  </si>
  <si>
    <t>参加機関名</t>
    <rPh sb="0" eb="2">
      <t>サンカ</t>
    </rPh>
    <rPh sb="2" eb="4">
      <t>キカン</t>
    </rPh>
    <rPh sb="4" eb="5">
      <t>メイ</t>
    </rPh>
    <phoneticPr fontId="9"/>
  </si>
  <si>
    <t>参加者人数</t>
    <rPh sb="0" eb="2">
      <t>サンカ</t>
    </rPh>
    <rPh sb="2" eb="3">
      <t>シャ</t>
    </rPh>
    <rPh sb="3" eb="5">
      <t>ニンズウ</t>
    </rPh>
    <phoneticPr fontId="9"/>
  </si>
  <si>
    <t>４）実施体制</t>
    <rPh sb="2" eb="4">
      <t>ジッシ</t>
    </rPh>
    <rPh sb="4" eb="6">
      <t>タイセイ</t>
    </rPh>
    <phoneticPr fontId="9"/>
  </si>
  <si>
    <t>実施準備状況、体制</t>
    <rPh sb="0" eb="2">
      <t>ジッシ</t>
    </rPh>
    <phoneticPr fontId="9"/>
  </si>
  <si>
    <r>
      <rPr>
        <sz val="10"/>
        <color rgb="FFFF0000"/>
        <rFont val="Meiryo UI"/>
        <family val="3"/>
        <charset val="128"/>
      </rPr>
      <t>【必須】</t>
    </r>
    <r>
      <rPr>
        <sz val="10"/>
        <rFont val="Meiryo UI"/>
        <family val="3"/>
        <charset val="128"/>
      </rPr>
      <t>(2)参加</t>
    </r>
    <r>
      <rPr>
        <sz val="10"/>
        <color theme="1"/>
        <rFont val="Meiryo UI"/>
        <family val="3"/>
        <charset val="128"/>
      </rPr>
      <t>者が能動的に参加できる体験や交流が含まれているかについて</t>
    </r>
    <rPh sb="7" eb="9">
      <t>サンカ</t>
    </rPh>
    <phoneticPr fontId="9"/>
  </si>
  <si>
    <t xml:space="preserve"> (1)経費削減の工夫</t>
    <phoneticPr fontId="9"/>
  </si>
  <si>
    <t>(実施主担当者　実施機関名より下位の部署名)</t>
    <rPh sb="8" eb="10">
      <t>ジッシ</t>
    </rPh>
    <rPh sb="10" eb="12">
      <t>キカン</t>
    </rPh>
    <rPh sb="15" eb="17">
      <t>カイ</t>
    </rPh>
    <phoneticPr fontId="9"/>
  </si>
  <si>
    <t>(連絡担当者　実施機関名より下位の部署名)</t>
    <rPh sb="7" eb="9">
      <t>ジッシ</t>
    </rPh>
    <rPh sb="9" eb="11">
      <t>キカン</t>
    </rPh>
    <rPh sb="14" eb="16">
      <t>カイ</t>
    </rPh>
    <phoneticPr fontId="9"/>
  </si>
  <si>
    <t>(事務担当者　実施機関名より下位の部署名)</t>
    <rPh sb="7" eb="9">
      <t>ジッシ</t>
    </rPh>
    <rPh sb="9" eb="11">
      <t>キカン</t>
    </rPh>
    <rPh sb="14" eb="16">
      <t>カイ</t>
    </rPh>
    <phoneticPr fontId="9"/>
  </si>
  <si>
    <t>(参加者に授与する修了証に記載される名称　※上記実施機関名と異なっても構いません。)</t>
    <rPh sb="1" eb="3">
      <t>サンカ</t>
    </rPh>
    <rPh sb="3" eb="4">
      <t>シャ</t>
    </rPh>
    <rPh sb="5" eb="7">
      <t>ジュヨ</t>
    </rPh>
    <rPh sb="13" eb="15">
      <t>キサイ</t>
    </rPh>
    <rPh sb="18" eb="20">
      <t>メイショウ</t>
    </rPh>
    <rPh sb="22" eb="24">
      <t>ジョウキ</t>
    </rPh>
    <rPh sb="24" eb="26">
      <t>ジッシ</t>
    </rPh>
    <rPh sb="26" eb="28">
      <t>キカン</t>
    </rPh>
    <rPh sb="28" eb="29">
      <t>メイ</t>
    </rPh>
    <rPh sb="30" eb="31">
      <t>コト</t>
    </rPh>
    <rPh sb="35" eb="36">
      <t>カマ</t>
    </rPh>
    <phoneticPr fontId="9"/>
  </si>
  <si>
    <r>
      <t>※１）実施機関概要の</t>
    </r>
    <r>
      <rPr>
        <b/>
        <sz val="10"/>
        <color rgb="FFFF0000"/>
        <rFont val="Meiryo UI"/>
        <family val="3"/>
        <charset val="128"/>
      </rPr>
      <t>「実施機関名（日本語）」</t>
    </r>
    <r>
      <rPr>
        <b/>
        <sz val="10"/>
        <color theme="1"/>
        <rFont val="Meiryo UI"/>
        <family val="3"/>
        <charset val="128"/>
      </rPr>
      <t>と</t>
    </r>
    <r>
      <rPr>
        <b/>
        <sz val="10"/>
        <color rgb="FFFF0000"/>
        <rFont val="Meiryo UI"/>
        <family val="3"/>
        <charset val="128"/>
      </rPr>
      <t>「契約法人情報　契約法人名」</t>
    </r>
    <r>
      <rPr>
        <b/>
        <sz val="10"/>
        <color theme="1"/>
        <rFont val="Meiryo UI"/>
        <family val="3"/>
        <charset val="128"/>
      </rPr>
      <t>の欄について、以下の例を参考に記入をお願いします。</t>
    </r>
    <rPh sb="3" eb="5">
      <t>ジッシ</t>
    </rPh>
    <rPh sb="5" eb="7">
      <t>キカン</t>
    </rPh>
    <rPh sb="7" eb="9">
      <t>ガイヨウ</t>
    </rPh>
    <rPh sb="11" eb="13">
      <t>ジッシ</t>
    </rPh>
    <rPh sb="17" eb="20">
      <t>ニホンゴ</t>
    </rPh>
    <rPh sb="24" eb="26">
      <t>ケイヤク</t>
    </rPh>
    <rPh sb="26" eb="28">
      <t>ホウジン</t>
    </rPh>
    <rPh sb="28" eb="30">
      <t>ジョウホウ</t>
    </rPh>
    <rPh sb="38" eb="39">
      <t>ラン</t>
    </rPh>
    <phoneticPr fontId="9"/>
  </si>
  <si>
    <t>※「修了証(英文)」へ記載する名称については、実施機関の下部組織名称でも構いません。</t>
    <rPh sb="2" eb="4">
      <t>シュウリョウ</t>
    </rPh>
    <rPh sb="4" eb="5">
      <t>ショウ</t>
    </rPh>
    <rPh sb="6" eb="8">
      <t>エイブン</t>
    </rPh>
    <rPh sb="11" eb="13">
      <t>キサイ</t>
    </rPh>
    <rPh sb="15" eb="17">
      <t>メイショウ</t>
    </rPh>
    <rPh sb="23" eb="25">
      <t>ジッシ</t>
    </rPh>
    <rPh sb="25" eb="27">
      <t>キカン</t>
    </rPh>
    <rPh sb="28" eb="30">
      <t>カブ</t>
    </rPh>
    <rPh sb="30" eb="32">
      <t>ソシキ</t>
    </rPh>
    <rPh sb="32" eb="34">
      <t>メイショウ</t>
    </rPh>
    <rPh sb="36" eb="37">
      <t>カマ</t>
    </rPh>
    <phoneticPr fontId="9"/>
  </si>
  <si>
    <t>※オンラインだからこそ可能となる交流であることの説明、提案する交流計画の背景、目的、効果、実施後の展開を記入してください。</t>
    <phoneticPr fontId="9"/>
  </si>
  <si>
    <r>
      <rPr>
        <sz val="10"/>
        <color rgb="FFFF0000"/>
        <rFont val="Meiryo UI"/>
        <family val="3"/>
        <charset val="128"/>
      </rPr>
      <t>【必須】</t>
    </r>
    <r>
      <rPr>
        <sz val="10"/>
        <rFont val="Meiryo UI"/>
        <family val="3"/>
        <charset val="128"/>
      </rPr>
      <t>(1)具体的な実施内容が、交流計画の目的、趣旨に対して適切で効果的であるかについて</t>
    </r>
    <phoneticPr fontId="9"/>
  </si>
  <si>
    <t xml:space="preserve">参加機関の追加【※】 </t>
    <rPh sb="0" eb="2">
      <t>サンカ</t>
    </rPh>
    <phoneticPr fontId="9"/>
  </si>
  <si>
    <t>参加希望者が多かったため</t>
    <rPh sb="0" eb="2">
      <t>サンカ</t>
    </rPh>
    <rPh sb="2" eb="4">
      <t>キボウ</t>
    </rPh>
    <rPh sb="4" eb="5">
      <t>シャ</t>
    </rPh>
    <rPh sb="6" eb="7">
      <t>オオ</t>
    </rPh>
    <phoneticPr fontId="9"/>
  </si>
  <si>
    <t>オンラインでの実験実施がむずかしくなったため、事前に実験し、それを元にオンライン交流を行う。</t>
    <rPh sb="7" eb="9">
      <t>ジッケン</t>
    </rPh>
    <rPh sb="9" eb="11">
      <t>ジッシ</t>
    </rPh>
    <rPh sb="23" eb="25">
      <t>ジゼン</t>
    </rPh>
    <rPh sb="26" eb="28">
      <t>ジッケン</t>
    </rPh>
    <rPh sb="33" eb="34">
      <t>モト</t>
    </rPh>
    <rPh sb="40" eb="42">
      <t>コウリュウ</t>
    </rPh>
    <rPh sb="43" eb="44">
      <t>オコナ</t>
    </rPh>
    <phoneticPr fontId="9"/>
  </si>
  <si>
    <t>3日目オンライン交流（実験）
⇒オンライン交流（意見交換）
5日目オンライン交流（実験結果総括）⇒オンライン交流（総括）</t>
    <rPh sb="8" eb="10">
      <t>コウリュウ</t>
    </rPh>
    <rPh sb="11" eb="13">
      <t>ジッケン</t>
    </rPh>
    <rPh sb="21" eb="23">
      <t>コウリュウ</t>
    </rPh>
    <rPh sb="24" eb="26">
      <t>イケン</t>
    </rPh>
    <rPh sb="26" eb="28">
      <t>コウカン</t>
    </rPh>
    <rPh sb="38" eb="40">
      <t>コウリュウ</t>
    </rPh>
    <rPh sb="41" eb="43">
      <t>ジッケン</t>
    </rPh>
    <rPh sb="43" eb="45">
      <t>ケッカ</t>
    </rPh>
    <rPh sb="45" eb="47">
      <t>ソウカツ</t>
    </rPh>
    <rPh sb="54" eb="56">
      <t>コウリュウ</t>
    </rPh>
    <rPh sb="57" eb="59">
      <t>ソウカツ</t>
    </rPh>
    <phoneticPr fontId="9"/>
  </si>
  <si>
    <t>実験をリアルタイムで体験することは難しくなったが、実験時間だった部分も意見交換の時間に充てることにより深く学習する効果が得られる。</t>
    <rPh sb="0" eb="2">
      <t>ジッケン</t>
    </rPh>
    <rPh sb="10" eb="12">
      <t>タイケン</t>
    </rPh>
    <rPh sb="17" eb="18">
      <t>ムズカ</t>
    </rPh>
    <rPh sb="25" eb="27">
      <t>ジッケン</t>
    </rPh>
    <rPh sb="27" eb="29">
      <t>ジカン</t>
    </rPh>
    <rPh sb="32" eb="34">
      <t>ブブン</t>
    </rPh>
    <rPh sb="35" eb="37">
      <t>イケン</t>
    </rPh>
    <rPh sb="37" eb="39">
      <t>コウカン</t>
    </rPh>
    <rPh sb="40" eb="42">
      <t>ジカン</t>
    </rPh>
    <rPh sb="43" eb="44">
      <t>ア</t>
    </rPh>
    <rPh sb="51" eb="52">
      <t>フカ</t>
    </rPh>
    <rPh sb="53" eb="55">
      <t>ガクシュウ</t>
    </rPh>
    <rPh sb="57" eb="59">
      <t>コウカ</t>
    </rPh>
    <phoneticPr fontId="9"/>
  </si>
  <si>
    <t>実施責任者（契約者）の変更</t>
  </si>
  <si>
    <t xml:space="preserve">実施主担当者の変更【※】 </t>
  </si>
  <si>
    <t xml:space="preserve">交流のテーマ、目的・趣旨の変更【※】 </t>
  </si>
  <si>
    <t xml:space="preserve">流用制限を超える負担対象費用の変更【※】 </t>
  </si>
  <si>
    <t>７）改訂履歴</t>
    <rPh sb="2" eb="4">
      <t>カイテイ</t>
    </rPh>
    <rPh sb="4" eb="6">
      <t>リレキ</t>
    </rPh>
    <phoneticPr fontId="9"/>
  </si>
  <si>
    <t>６）経費概算見積書</t>
    <rPh sb="2" eb="4">
      <t>ケイヒ</t>
    </rPh>
    <rPh sb="4" eb="6">
      <t>ガイサン</t>
    </rPh>
    <rPh sb="6" eb="9">
      <t>ミツモリショ</t>
    </rPh>
    <phoneticPr fontId="9"/>
  </si>
  <si>
    <t>代表者</t>
    <rPh sb="0" eb="3">
      <t>ダイヒョウシャ</t>
    </rPh>
    <phoneticPr fontId="9"/>
  </si>
  <si>
    <t>所在地域（州、省）</t>
    <rPh sb="0" eb="2">
      <t>ショザイ</t>
    </rPh>
    <rPh sb="2" eb="4">
      <t>チイキ</t>
    </rPh>
    <rPh sb="5" eb="6">
      <t>シュウ</t>
    </rPh>
    <rPh sb="7" eb="8">
      <t>ショウ</t>
    </rPh>
    <phoneticPr fontId="9"/>
  </si>
  <si>
    <t>URL</t>
    <phoneticPr fontId="9"/>
  </si>
  <si>
    <t>(州、省以下)</t>
    <phoneticPr fontId="9"/>
  </si>
  <si>
    <t>＊高校生・高専生以外も対象
＊1言語につき1イベントあたり1人まで</t>
    <phoneticPr fontId="9"/>
  </si>
  <si>
    <t>＊単価は1,700円/人×時間以下
＊交流日数×3人×8時間まで計上可能</t>
    <phoneticPr fontId="9"/>
  </si>
  <si>
    <t>パレスチナ</t>
    <phoneticPr fontId="9"/>
  </si>
  <si>
    <t>参加機関の変更・削除　</t>
    <rPh sb="0" eb="2">
      <t>サンカ</t>
    </rPh>
    <phoneticPr fontId="9"/>
  </si>
  <si>
    <t xml:space="preserve">実施機関の変更【※】 </t>
    <rPh sb="0" eb="2">
      <t>ジッシ</t>
    </rPh>
    <rPh sb="2" eb="4">
      <t>キカン</t>
    </rPh>
    <phoneticPr fontId="9"/>
  </si>
  <si>
    <r>
      <rPr>
        <sz val="10"/>
        <color rgb="FFFF0000"/>
        <rFont val="Meiryo UI"/>
        <family val="3"/>
        <charset val="128"/>
      </rPr>
      <t>【必須】</t>
    </r>
    <r>
      <rPr>
        <sz val="10"/>
        <rFont val="Meiryo UI"/>
        <family val="3"/>
        <charset val="128"/>
      </rPr>
      <t>参加者の</t>
    </r>
    <r>
      <rPr>
        <sz val="10"/>
        <color theme="1"/>
        <rFont val="Meiryo UI"/>
        <family val="3"/>
        <charset val="128"/>
      </rPr>
      <t>参加機関・属性別人数</t>
    </r>
    <rPh sb="1" eb="3">
      <t>ヒッス</t>
    </rPh>
    <rPh sb="4" eb="7">
      <t>サンカシャ</t>
    </rPh>
    <rPh sb="8" eb="10">
      <t>サンカ</t>
    </rPh>
    <rPh sb="10" eb="12">
      <t>キカン</t>
    </rPh>
    <rPh sb="13" eb="15">
      <t>ゾクセイ</t>
    </rPh>
    <rPh sb="15" eb="16">
      <t>ベツ</t>
    </rPh>
    <rPh sb="16" eb="18">
      <t>ニンズウ</t>
    </rPh>
    <phoneticPr fontId="9"/>
  </si>
  <si>
    <r>
      <rPr>
        <sz val="10"/>
        <rFont val="Meiryo UI"/>
        <family val="3"/>
        <charset val="128"/>
      </rPr>
      <t>（オンライン開始日）　　　　　(オンライン終了日)</t>
    </r>
    <r>
      <rPr>
        <b/>
        <sz val="10"/>
        <rFont val="Meiryo UI"/>
        <family val="3"/>
        <charset val="128"/>
      </rPr>
      <t xml:space="preserve">
202●/●/●　　～　　202●/●/○</t>
    </r>
    <rPh sb="6" eb="9">
      <t>カイシビ</t>
    </rPh>
    <rPh sb="21" eb="24">
      <t>シュウリョウビ</t>
    </rPh>
    <phoneticPr fontId="9"/>
  </si>
  <si>
    <t>202●/●/●</t>
    <phoneticPr fontId="9"/>
  </si>
  <si>
    <t>※地域を選択</t>
  </si>
  <si>
    <r>
      <t xml:space="preserve">シート2)、3)に記入後、自動入力されます。
</t>
    </r>
    <r>
      <rPr>
        <u/>
        <sz val="9"/>
        <color rgb="FFFF0000"/>
        <rFont val="Meiryo UI"/>
        <family val="3"/>
        <charset val="128"/>
      </rPr>
      <t xml:space="preserve">
</t>
    </r>
    <r>
      <rPr>
        <sz val="9"/>
        <rFont val="Meiryo UI"/>
        <family val="3"/>
        <charset val="128"/>
      </rPr>
      <t xml:space="preserve"> </t>
    </r>
    <r>
      <rPr>
        <u/>
        <sz val="9"/>
        <rFont val="Meiryo UI"/>
        <family val="3"/>
        <charset val="128"/>
      </rPr>
      <t xml:space="preserve">※Excelのバージョン等により表示されない場合がありますが、
</t>
    </r>
    <r>
      <rPr>
        <sz val="9"/>
        <rFont val="Meiryo UI"/>
        <family val="3"/>
        <charset val="128"/>
      </rPr>
      <t xml:space="preserve"> 　 </t>
    </r>
    <r>
      <rPr>
        <u/>
        <sz val="9"/>
        <rFont val="Meiryo UI"/>
        <family val="3"/>
        <charset val="128"/>
      </rPr>
      <t>問題ありませんので、そのままご提出ください。</t>
    </r>
    <rPh sb="9" eb="11">
      <t>キニュウ</t>
    </rPh>
    <rPh sb="11" eb="12">
      <t>ゴ</t>
    </rPh>
    <rPh sb="13" eb="15">
      <t>ジドウ</t>
    </rPh>
    <rPh sb="15" eb="17">
      <t>ニュウリョク</t>
    </rPh>
    <rPh sb="37" eb="38">
      <t>トウ</t>
    </rPh>
    <rPh sb="41" eb="43">
      <t>ヒョウジ</t>
    </rPh>
    <rPh sb="47" eb="49">
      <t>バアイ</t>
    </rPh>
    <rPh sb="60" eb="62">
      <t>モンダイ</t>
    </rPh>
    <rPh sb="75" eb="77">
      <t>テイシュツ</t>
    </rPh>
    <phoneticPr fontId="9"/>
  </si>
  <si>
    <t>※オンライン交流計画の実施によって、参加者による日本への留学、就職、共同研究等のための再来日や、参加者と日本の教育研究機関との継続的な交流や国際的頭脳循環が促進されることについて記入してください（上記欄の記載内容と重複してもかまいません）。</t>
    <rPh sb="18" eb="20">
      <t>サンカ</t>
    </rPh>
    <rPh sb="48" eb="50">
      <t>サンカ</t>
    </rPh>
    <phoneticPr fontId="9"/>
  </si>
  <si>
    <t>※オンライン交流計画の実施を契機として、日本と海外の教育研究機関間の継続的連携・協力・交流の促進（グローバル化の促進）につながることを期待します。たとえば、外国語で学位取得に必要な単位を取得できる体制、外国と容易に共同研究等を行える体制の構築、具体的な取り組みを伴う協定の締結・強化などが促進されることについて記入してください（上記欄の記載内容と重複してもかまいません）。
※実施機関の日本人学生などがオンライン交流に関与する場合、その内容やもたらしうる効果があれば記入してください。</t>
    <phoneticPr fontId="9"/>
  </si>
  <si>
    <t>本オンライン交流計画の目的「・・・・・・・・・・・・・・・・・」を達成するために必要不可欠な実験装置○○の仕組みや実際の使用方法について理解を深めるために、以下の内容にてオンラインでの交流を実施する。
（●月〇日　動画撮影、資料作成（TA2名が担当）※準備日のため交流は実施しない）
●月●日　オンライン講義（□□大学●●教授）
●月△日　実験装置の使い方のレクチャー（装置の使い方をレクチャーするための動画資料を作成し放映、詳細な使い方の解説）＆質疑応答
●月▲日　測定をリアルタイム中継
●月□日　測定結果について質疑応答
●月■日　今後の共同研究に関するディスカッション
計5日間程度のオンライン交流を実施</t>
    <rPh sb="0" eb="1">
      <t>ホン</t>
    </rPh>
    <rPh sb="6" eb="8">
      <t>コウリュウ</t>
    </rPh>
    <rPh sb="8" eb="10">
      <t>ケイカク</t>
    </rPh>
    <rPh sb="11" eb="13">
      <t>モクテキ</t>
    </rPh>
    <rPh sb="33" eb="35">
      <t>タッセイ</t>
    </rPh>
    <rPh sb="40" eb="42">
      <t>ヒツヨウ</t>
    </rPh>
    <rPh sb="46" eb="48">
      <t>ジッケン</t>
    </rPh>
    <rPh sb="48" eb="50">
      <t>ソウチ</t>
    </rPh>
    <rPh sb="53" eb="55">
      <t>シク</t>
    </rPh>
    <rPh sb="57" eb="59">
      <t>ジッサイ</t>
    </rPh>
    <rPh sb="60" eb="62">
      <t>シヨウ</t>
    </rPh>
    <rPh sb="62" eb="64">
      <t>ホウホウ</t>
    </rPh>
    <rPh sb="68" eb="70">
      <t>リカイ</t>
    </rPh>
    <rPh sb="71" eb="72">
      <t>フカ</t>
    </rPh>
    <rPh sb="78" eb="80">
      <t>イカ</t>
    </rPh>
    <rPh sb="81" eb="83">
      <t>ナイヨウ</t>
    </rPh>
    <rPh sb="92" eb="94">
      <t>コウリュウ</t>
    </rPh>
    <rPh sb="103" eb="104">
      <t>ガツ</t>
    </rPh>
    <rPh sb="105" eb="106">
      <t>ニチ</t>
    </rPh>
    <rPh sb="107" eb="109">
      <t>ドウガ</t>
    </rPh>
    <rPh sb="109" eb="111">
      <t>サツエイ</t>
    </rPh>
    <rPh sb="112" eb="114">
      <t>シリョウ</t>
    </rPh>
    <rPh sb="114" eb="116">
      <t>サクセイ</t>
    </rPh>
    <rPh sb="120" eb="121">
      <t>メイ</t>
    </rPh>
    <rPh sb="122" eb="124">
      <t>タントウ</t>
    </rPh>
    <rPh sb="126" eb="128">
      <t>ジュンビ</t>
    </rPh>
    <rPh sb="128" eb="129">
      <t>ビ</t>
    </rPh>
    <rPh sb="132" eb="134">
      <t>コウリュウ</t>
    </rPh>
    <rPh sb="135" eb="137">
      <t>ジッシ</t>
    </rPh>
    <rPh sb="166" eb="167">
      <t>ガツ</t>
    </rPh>
    <rPh sb="168" eb="169">
      <t>ニチ</t>
    </rPh>
    <rPh sb="232" eb="233">
      <t>ニチ</t>
    </rPh>
    <rPh sb="234" eb="236">
      <t>ソクテイ</t>
    </rPh>
    <rPh sb="243" eb="245">
      <t>チュウケイ</t>
    </rPh>
    <rPh sb="251" eb="253">
      <t>ソクテイ</t>
    </rPh>
    <rPh sb="253" eb="255">
      <t>ケッカ</t>
    </rPh>
    <rPh sb="259" eb="261">
      <t>シツギ</t>
    </rPh>
    <rPh sb="261" eb="263">
      <t>オウトウ</t>
    </rPh>
    <rPh sb="289" eb="290">
      <t>ケイ</t>
    </rPh>
    <rPh sb="291" eb="292">
      <t>ニチ</t>
    </rPh>
    <rPh sb="292" eb="293">
      <t>カン</t>
    </rPh>
    <rPh sb="293" eb="295">
      <t>テイド</t>
    </rPh>
    <rPh sb="301" eb="303">
      <t>コウリュウ</t>
    </rPh>
    <rPh sb="304" eb="306">
      <t>ジッシ</t>
    </rPh>
    <phoneticPr fontId="9"/>
  </si>
  <si>
    <r>
      <rPr>
        <sz val="10"/>
        <color rgb="FFFF0000"/>
        <rFont val="Meiryo UI"/>
        <family val="3"/>
        <charset val="128"/>
      </rPr>
      <t>【必須】</t>
    </r>
    <r>
      <rPr>
        <sz val="10"/>
        <color theme="1"/>
        <rFont val="Meiryo UI"/>
        <family val="3"/>
        <charset val="128"/>
      </rPr>
      <t>(2)科学技術イノベーションに貢献しうる優秀な人材の養成・確保や国際的頭脳循環の促進について</t>
    </r>
    <phoneticPr fontId="9"/>
  </si>
  <si>
    <t>Ver.2301</t>
    <phoneticPr fontId="9"/>
  </si>
  <si>
    <r>
      <rPr>
        <sz val="10"/>
        <color rgb="FFFF0000"/>
        <rFont val="Meiryo UI"/>
        <family val="3"/>
        <charset val="128"/>
      </rPr>
      <t xml:space="preserve">【実施機関が教育研究機関（大学、高専、高校または公的研究機関）の場合のみ必須】
</t>
    </r>
    <r>
      <rPr>
        <sz val="10"/>
        <rFont val="Meiryo UI"/>
        <family val="3"/>
        <charset val="128"/>
      </rPr>
      <t>(3)日本と諸外国・地域の教育研究機関間の継続的連携・協力・交流の促進（グローバル化の促進）</t>
    </r>
    <rPh sb="1" eb="3">
      <t>ジッシ</t>
    </rPh>
    <rPh sb="13" eb="15">
      <t>ダイガク</t>
    </rPh>
    <rPh sb="16" eb="18">
      <t>コウセン</t>
    </rPh>
    <rPh sb="19" eb="21">
      <t>コウコウ</t>
    </rPh>
    <rPh sb="24" eb="26">
      <t>コウテキ</t>
    </rPh>
    <rPh sb="26" eb="28">
      <t>ケンキュウ</t>
    </rPh>
    <rPh sb="28" eb="30">
      <t>キカン</t>
    </rPh>
    <rPh sb="36" eb="38">
      <t>ヒッス</t>
    </rPh>
    <phoneticPr fontId="9"/>
  </si>
  <si>
    <t>参加者の属性・人数の変更</t>
    <rPh sb="0" eb="2">
      <t>サンカ</t>
    </rPh>
    <rPh sb="7" eb="9">
      <t>ニンズウ</t>
    </rPh>
    <phoneticPr fontId="9"/>
  </si>
  <si>
    <t>プログラム内容の変更（追加・削除）</t>
    <rPh sb="5" eb="7">
      <t>ナイヨウ</t>
    </rPh>
    <rPh sb="8" eb="10">
      <t>ヘンコウ</t>
    </rPh>
    <rPh sb="11" eb="13">
      <t>ツイカ</t>
    </rPh>
    <rPh sb="14" eb="16">
      <t>サクジョ</t>
    </rPh>
    <phoneticPr fontId="9"/>
  </si>
  <si>
    <t>参加機関の変更・削除　</t>
    <phoneticPr fontId="9"/>
  </si>
  <si>
    <t>参加者の属性・人数の変更</t>
    <rPh sb="0" eb="2">
      <t>サンカ</t>
    </rPh>
    <rPh sb="4" eb="6">
      <t>ゾクセイ</t>
    </rPh>
    <rPh sb="7" eb="9">
      <t>ニンズウ</t>
    </rPh>
    <phoneticPr fontId="9"/>
  </si>
  <si>
    <t>abcd大学　大学生5名⇒9名、大学院生5名⇒10名　（11名）：</t>
    <phoneticPr fontId="9"/>
  </si>
  <si>
    <r>
      <t>【任意】その他</t>
    </r>
    <r>
      <rPr>
        <sz val="9"/>
        <rFont val="Meiryo UI"/>
        <family val="3"/>
        <charset val="128"/>
      </rPr>
      <t xml:space="preserve">
「※新規の実施主担当者による申請、過去に実施した本事業での交流の結果を踏まえて発展させた交流や今後さくら招へいプログラムへの申請につながることが期待できる申請であれば、その詳細について記入してください。また、本事業の実施による再来日などの成果や他の事業での受入れ実績など、特記すべき実績があれば記入してください。</t>
    </r>
    <phoneticPr fontId="9"/>
  </si>
  <si>
    <t>【2023年度】　さくらオンラインプログラム</t>
    <rPh sb="5" eb="7">
      <t>ネンド</t>
    </rPh>
    <phoneticPr fontId="9"/>
  </si>
  <si>
    <t>参加者の属性・人数の変更</t>
    <rPh sb="0" eb="3">
      <t>サンカシャ</t>
    </rPh>
    <rPh sb="4" eb="6">
      <t>ゾクセイ</t>
    </rPh>
    <rPh sb="7" eb="9">
      <t>ニンズウ</t>
    </rPh>
    <rPh sb="10" eb="12">
      <t>ヘンコウ</t>
    </rPh>
    <phoneticPr fontId="9"/>
  </si>
  <si>
    <r>
      <t>変更内容種別</t>
    </r>
    <r>
      <rPr>
        <sz val="8"/>
        <color theme="1"/>
        <rFont val="Meiryo UI"/>
        <family val="3"/>
        <charset val="128"/>
      </rPr>
      <t xml:space="preserve">
</t>
    </r>
    <r>
      <rPr>
        <sz val="8"/>
        <color rgb="FFFF0000"/>
        <rFont val="Meiryo UI"/>
        <family val="3"/>
        <charset val="128"/>
      </rPr>
      <t>【※】は様式5も提出すること</t>
    </r>
    <rPh sb="0" eb="2">
      <t>ヘンコウ</t>
    </rPh>
    <rPh sb="2" eb="4">
      <t>ナイヨウ</t>
    </rPh>
    <rPh sb="4" eb="6">
      <t>シュベツ</t>
    </rPh>
    <rPh sb="11" eb="13">
      <t>ヨウシキ</t>
    </rPh>
    <rPh sb="15" eb="17">
      <t>テイシュツ</t>
    </rPh>
    <phoneticPr fontId="9"/>
  </si>
  <si>
    <r>
      <t xml:space="preserve"> (2)経費の必要性について
</t>
    </r>
    <r>
      <rPr>
        <sz val="8"/>
        <color theme="1"/>
        <rFont val="Meiryo UI"/>
        <family val="3"/>
        <charset val="128"/>
      </rPr>
      <t>（外注費用を計上する場合や交流期間外に準備などのために費用が発生する場合は、
　内容の詳細と本交流計画に必要不可欠である説明を記載してください）</t>
    </r>
    <rPh sb="16" eb="18">
      <t>ガイチュウ</t>
    </rPh>
    <rPh sb="18" eb="20">
      <t>ヒヨウ</t>
    </rPh>
    <rPh sb="21" eb="23">
      <t>ケイジョウ</t>
    </rPh>
    <rPh sb="25" eb="27">
      <t>バアイ</t>
    </rPh>
    <rPh sb="28" eb="30">
      <t>コウリュウ</t>
    </rPh>
    <rPh sb="30" eb="32">
      <t>キカン</t>
    </rPh>
    <rPh sb="32" eb="33">
      <t>ガイ</t>
    </rPh>
    <rPh sb="42" eb="44">
      <t>ヒヨウ</t>
    </rPh>
    <rPh sb="45" eb="47">
      <t>ハッセイ</t>
    </rPh>
    <rPh sb="49" eb="51">
      <t>バアイ</t>
    </rPh>
    <rPh sb="55" eb="57">
      <t>ナイヨウ</t>
    </rPh>
    <rPh sb="58" eb="60">
      <t>ショウサイ</t>
    </rPh>
    <rPh sb="61" eb="62">
      <t>ホン</t>
    </rPh>
    <rPh sb="62" eb="64">
      <t>コウリュウ</t>
    </rPh>
    <rPh sb="64" eb="66">
      <t>ケイカク</t>
    </rPh>
    <rPh sb="67" eb="69">
      <t>ヒツヨウ</t>
    </rPh>
    <rPh sb="69" eb="72">
      <t>フカケツ</t>
    </rPh>
    <rPh sb="75" eb="77">
      <t>セツメイ</t>
    </rPh>
    <rPh sb="78" eb="80">
      <t>キサイ</t>
    </rPh>
    <phoneticPr fontId="17"/>
  </si>
  <si>
    <t>必須の消耗品、専用会場やオンライン交流ツール使用料、
配付資料や映像などの製作費、外注費</t>
    <phoneticPr fontId="9"/>
  </si>
  <si>
    <r>
      <rPr>
        <sz val="10"/>
        <color rgb="FFFF0000"/>
        <rFont val="Meiryo UI"/>
        <family val="3"/>
        <charset val="128"/>
      </rPr>
      <t>【必須】</t>
    </r>
    <r>
      <rPr>
        <sz val="10"/>
        <rFont val="Meiryo UI"/>
        <family val="3"/>
        <charset val="128"/>
      </rPr>
      <t>実施機関として、適切な情報セキュリティが確保され、かつ円滑にオンライン交流計画を実施するための準備や体制
       　</t>
    </r>
    <r>
      <rPr>
        <sz val="9"/>
        <rFont val="Meiryo UI"/>
        <family val="3"/>
        <charset val="128"/>
      </rPr>
      <t>※可能な限り「新しい生活様式」に倣って記入してください。</t>
    </r>
    <rPh sb="4" eb="6">
      <t>ジッシ</t>
    </rPh>
    <rPh sb="6" eb="8">
      <t>キカン</t>
    </rPh>
    <rPh sb="12" eb="14">
      <t>テキセツ</t>
    </rPh>
    <rPh sb="15" eb="17">
      <t>ジョウホウ</t>
    </rPh>
    <rPh sb="24" eb="26">
      <t>カクホ</t>
    </rPh>
    <rPh sb="31" eb="33">
      <t>エンカツ</t>
    </rPh>
    <rPh sb="39" eb="41">
      <t>コウリュウ</t>
    </rPh>
    <rPh sb="41" eb="43">
      <t>ケイカク</t>
    </rPh>
    <rPh sb="44" eb="46">
      <t>ジッシ</t>
    </rPh>
    <rPh sb="51" eb="53">
      <t>ジュンビ</t>
    </rPh>
    <rPh sb="54" eb="56">
      <t>タイセイ</t>
    </rPh>
    <rPh sb="66" eb="68">
      <t>カノウ</t>
    </rPh>
    <rPh sb="69" eb="70">
      <t>カギ</t>
    </rPh>
    <rPh sb="72" eb="73">
      <t>アタラ</t>
    </rPh>
    <rPh sb="75" eb="77">
      <t>セイカツ</t>
    </rPh>
    <rPh sb="77" eb="79">
      <t>ヨウシキ</t>
    </rPh>
    <rPh sb="81" eb="82">
      <t>ナラ</t>
    </rPh>
    <rPh sb="84" eb="86">
      <t>キニュウ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</si>
</sst>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d;@"/>
    <numFmt numFmtId="177" formatCode="0_ "/>
    <numFmt numFmtId="178" formatCode="General&quot; 人&quot;"/>
    <numFmt numFmtId="179" formatCode="#,##0_ ;[Red]\-#,##0\ "/>
    <numFmt numFmtId="180" formatCode="#,##0_ "/>
    <numFmt numFmtId="181" formatCode="yyyy&quot;年&quot;m&quot;月&quot;d&quot;日&quot;\(aaa\)"/>
  </numFmts>
  <fonts count="53" x14ac:knownFonts="1">
    <font>
      <sz val="11"/>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6"/>
      <name val="Meiryo UI"/>
      <family val="2"/>
      <charset val="128"/>
    </font>
    <font>
      <sz val="9"/>
      <color theme="1"/>
      <name val="Meiryo UI"/>
      <family val="2"/>
      <charset val="128"/>
    </font>
    <font>
      <sz val="10"/>
      <color theme="1"/>
      <name val="Meiryo UI"/>
      <family val="2"/>
      <charset val="128"/>
    </font>
    <font>
      <sz val="10"/>
      <color theme="1"/>
      <name val="Meiryo UI"/>
      <family val="3"/>
      <charset val="128"/>
    </font>
    <font>
      <sz val="9"/>
      <color theme="1"/>
      <name val="Meiryo UI"/>
      <family val="3"/>
      <charset val="128"/>
    </font>
    <font>
      <sz val="8"/>
      <color theme="1"/>
      <name val="Meiryo UI"/>
      <family val="3"/>
      <charset val="128"/>
    </font>
    <font>
      <b/>
      <sz val="11"/>
      <color theme="1"/>
      <name val="Meiryo UI"/>
      <family val="3"/>
      <charset val="128"/>
    </font>
    <font>
      <b/>
      <sz val="9"/>
      <color theme="1"/>
      <name val="Meiryo UI"/>
      <family val="3"/>
      <charset val="128"/>
    </font>
    <font>
      <sz val="6"/>
      <name val="ＭＳ Ｐゴシック"/>
      <family val="3"/>
      <charset val="128"/>
    </font>
    <font>
      <sz val="11"/>
      <color theme="1"/>
      <name val="Meiryo UI"/>
      <family val="3"/>
      <charset val="128"/>
    </font>
    <font>
      <sz val="10"/>
      <color rgb="FFFF0000"/>
      <name val="Meiryo UI"/>
      <family val="3"/>
      <charset val="128"/>
    </font>
    <font>
      <sz val="7"/>
      <color theme="1"/>
      <name val="Meiryo UI"/>
      <family val="3"/>
      <charset val="128"/>
    </font>
    <font>
      <sz val="8"/>
      <color theme="1"/>
      <name val="Meiryo UI"/>
      <family val="2"/>
      <charset val="128"/>
    </font>
    <font>
      <sz val="10"/>
      <name val="Meiryo UI"/>
      <family val="3"/>
      <charset val="128"/>
    </font>
    <font>
      <sz val="9"/>
      <name val="Meiryo UI"/>
      <family val="3"/>
      <charset val="128"/>
    </font>
    <font>
      <sz val="11"/>
      <color theme="1"/>
      <name val="Meiryo UI"/>
      <family val="2"/>
      <charset val="128"/>
    </font>
    <font>
      <sz val="11"/>
      <color rgb="FF006100"/>
      <name val="Meiryo UI"/>
      <family val="2"/>
      <charset val="128"/>
    </font>
    <font>
      <sz val="7.5"/>
      <color theme="1"/>
      <name val="Meiryo UI"/>
      <family val="3"/>
      <charset val="128"/>
    </font>
    <font>
      <b/>
      <sz val="10"/>
      <color theme="1"/>
      <name val="Meiryo UI"/>
      <family val="3"/>
      <charset val="128"/>
    </font>
    <font>
      <sz val="8"/>
      <name val="Meiryo UI"/>
      <family val="3"/>
      <charset val="128"/>
    </font>
    <font>
      <sz val="9"/>
      <color rgb="FFFF0000"/>
      <name val="Meiryo UI"/>
      <family val="3"/>
      <charset val="128"/>
    </font>
    <font>
      <b/>
      <sz val="10"/>
      <color rgb="FFFF0000"/>
      <name val="Meiryo UI"/>
      <family val="3"/>
      <charset val="128"/>
    </font>
    <font>
      <sz val="7.5"/>
      <color rgb="FFFF0000"/>
      <name val="Meiryo UI"/>
      <family val="3"/>
      <charset val="128"/>
    </font>
    <font>
      <sz val="8"/>
      <color rgb="FFFF0000"/>
      <name val="Meiryo UI"/>
      <family val="3"/>
      <charset val="128"/>
    </font>
    <font>
      <b/>
      <sz val="9"/>
      <color rgb="FFFF0000"/>
      <name val="Meiryo UI"/>
      <family val="3"/>
      <charset val="128"/>
    </font>
    <font>
      <b/>
      <sz val="10"/>
      <name val="Meiryo UI"/>
      <family val="3"/>
      <charset val="128"/>
    </font>
    <font>
      <b/>
      <sz val="9"/>
      <name val="Meiryo UI"/>
      <family val="3"/>
      <charset val="128"/>
    </font>
    <font>
      <sz val="11"/>
      <name val="Meiryo UI"/>
      <family val="3"/>
      <charset val="128"/>
    </font>
    <font>
      <b/>
      <sz val="11"/>
      <name val="Meiryo UI"/>
      <family val="3"/>
      <charset val="128"/>
    </font>
    <font>
      <b/>
      <sz val="11"/>
      <color rgb="FF0070C0"/>
      <name val="Meiryo UI"/>
      <family val="3"/>
      <charset val="128"/>
    </font>
    <font>
      <b/>
      <sz val="11"/>
      <color rgb="FFFF0000"/>
      <name val="Meiryo UI"/>
      <family val="3"/>
      <charset val="128"/>
    </font>
    <font>
      <b/>
      <sz val="18"/>
      <name val="Meiryo UI"/>
      <family val="3"/>
      <charset val="128"/>
    </font>
    <font>
      <b/>
      <sz val="12"/>
      <color rgb="FF0070C0"/>
      <name val="Meiryo UI"/>
      <family val="3"/>
      <charset val="128"/>
    </font>
    <font>
      <b/>
      <sz val="12"/>
      <name val="Meiryo UI"/>
      <family val="3"/>
      <charset val="128"/>
    </font>
    <font>
      <sz val="10.5"/>
      <color theme="0"/>
      <name val="Meiryo UI"/>
      <family val="3"/>
      <charset val="128"/>
    </font>
    <font>
      <sz val="10.5"/>
      <name val="Meiryo UI"/>
      <family val="3"/>
      <charset val="128"/>
    </font>
    <font>
      <b/>
      <u/>
      <sz val="10.5"/>
      <name val="Meiryo UI"/>
      <family val="3"/>
      <charset val="128"/>
    </font>
    <font>
      <sz val="8"/>
      <color theme="0" tint="-0.499984740745262"/>
      <name val="Meiryo UI"/>
      <family val="2"/>
      <charset val="128"/>
    </font>
    <font>
      <sz val="12"/>
      <name val="Meiryo UI"/>
      <family val="3"/>
      <charset val="128"/>
    </font>
    <font>
      <sz val="8"/>
      <color theme="0" tint="-0.499984740745262"/>
      <name val="Meiryo UI"/>
      <family val="3"/>
      <charset val="128"/>
    </font>
    <font>
      <sz val="10"/>
      <name val="Meiryo UI"/>
      <family val="2"/>
      <charset val="128"/>
    </font>
    <font>
      <sz val="7"/>
      <color rgb="FFFF0000"/>
      <name val="Meiryo UI"/>
      <family val="3"/>
      <charset val="128"/>
    </font>
    <font>
      <u/>
      <sz val="9"/>
      <color rgb="FFFF0000"/>
      <name val="Meiryo UI"/>
      <family val="3"/>
      <charset val="128"/>
    </font>
    <font>
      <u/>
      <sz val="9"/>
      <name val="Meiryo UI"/>
      <family val="3"/>
      <charset val="128"/>
    </font>
  </fonts>
  <fills count="9">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rgb="FFFFCC9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CCFF"/>
        <bgColor indexed="64"/>
      </patternFill>
    </fill>
    <fill>
      <patternFill patternType="solid">
        <fgColor theme="0" tint="-0.249977111117893"/>
        <bgColor indexed="64"/>
      </patternFill>
    </fill>
  </fills>
  <borders count="12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thin">
        <color indexed="64"/>
      </top>
      <bottom style="hair">
        <color auto="1"/>
      </bottom>
      <diagonal/>
    </border>
    <border>
      <left style="hair">
        <color auto="1"/>
      </left>
      <right style="hair">
        <color auto="1"/>
      </right>
      <top style="thin">
        <color indexed="64"/>
      </top>
      <bottom style="hair">
        <color auto="1"/>
      </bottom>
      <diagonal/>
    </border>
    <border>
      <left/>
      <right/>
      <top style="thin">
        <color indexed="64"/>
      </top>
      <bottom style="hair">
        <color auto="1"/>
      </bottom>
      <diagonal/>
    </border>
    <border>
      <left/>
      <right/>
      <top/>
      <bottom style="hair">
        <color auto="1"/>
      </bottom>
      <diagonal/>
    </border>
    <border>
      <left style="thin">
        <color indexed="64"/>
      </left>
      <right style="hair">
        <color auto="1"/>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thin">
        <color indexed="64"/>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hair">
        <color auto="1"/>
      </top>
      <bottom style="thin">
        <color indexed="64"/>
      </bottom>
      <diagonal/>
    </border>
    <border>
      <left/>
      <right/>
      <top/>
      <bottom style="thin">
        <color indexed="64"/>
      </bottom>
      <diagonal/>
    </border>
    <border>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auto="1"/>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style="hair">
        <color auto="1"/>
      </right>
      <top style="thin">
        <color indexed="64"/>
      </top>
      <bottom/>
      <diagonal/>
    </border>
    <border>
      <left/>
      <right/>
      <top style="thin">
        <color indexed="64"/>
      </top>
      <bottom/>
      <diagonal/>
    </border>
    <border>
      <left/>
      <right style="thin">
        <color auto="1"/>
      </right>
      <top/>
      <bottom/>
      <diagonal/>
    </border>
    <border>
      <left/>
      <right style="thin">
        <color auto="1"/>
      </right>
      <top style="thin">
        <color indexed="64"/>
      </top>
      <bottom/>
      <diagonal/>
    </border>
    <border>
      <left style="thin">
        <color indexed="64"/>
      </left>
      <right/>
      <top style="thin">
        <color indexed="64"/>
      </top>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right style="thin">
        <color indexed="64"/>
      </right>
      <top style="hair">
        <color auto="1"/>
      </top>
      <bottom/>
      <diagonal/>
    </border>
    <border>
      <left style="hair">
        <color auto="1"/>
      </left>
      <right/>
      <top style="thin">
        <color indexed="64"/>
      </top>
      <bottom/>
      <diagonal/>
    </border>
    <border>
      <left style="hair">
        <color auto="1"/>
      </left>
      <right/>
      <top/>
      <bottom style="thin">
        <color indexed="64"/>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double">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style="hair">
        <color auto="1"/>
      </right>
      <top/>
      <bottom/>
      <diagonal/>
    </border>
    <border>
      <left style="hair">
        <color indexed="64"/>
      </left>
      <right style="thin">
        <color indexed="64"/>
      </right>
      <top style="thin">
        <color indexed="64"/>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style="double">
        <color auto="1"/>
      </top>
      <bottom style="hair">
        <color auto="1"/>
      </bottom>
      <diagonal/>
    </border>
    <border>
      <left/>
      <right/>
      <top style="double">
        <color auto="1"/>
      </top>
      <bottom style="hair">
        <color auto="1"/>
      </bottom>
      <diagonal/>
    </border>
    <border>
      <left/>
      <right style="thin">
        <color indexed="64"/>
      </right>
      <top style="double">
        <color auto="1"/>
      </top>
      <bottom style="hair">
        <color auto="1"/>
      </bottom>
      <diagonal/>
    </border>
    <border>
      <left style="hair">
        <color auto="1"/>
      </left>
      <right/>
      <top style="hair">
        <color auto="1"/>
      </top>
      <bottom style="double">
        <color auto="1"/>
      </bottom>
      <diagonal/>
    </border>
    <border>
      <left style="thin">
        <color indexed="64"/>
      </left>
      <right style="hair">
        <color auto="1"/>
      </right>
      <top style="double">
        <color auto="1"/>
      </top>
      <bottom/>
      <diagonal/>
    </border>
    <border>
      <left style="thin">
        <color indexed="64"/>
      </left>
      <right/>
      <top style="hair">
        <color auto="1"/>
      </top>
      <bottom/>
      <diagonal/>
    </border>
    <border>
      <left/>
      <right style="thin">
        <color indexed="64"/>
      </right>
      <top style="thin">
        <color indexed="64"/>
      </top>
      <bottom style="double">
        <color auto="1"/>
      </bottom>
      <diagonal/>
    </border>
    <border>
      <left style="hair">
        <color auto="1"/>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auto="1"/>
      </left>
      <right style="thin">
        <color indexed="64"/>
      </right>
      <top/>
      <bottom style="hair">
        <color auto="1"/>
      </bottom>
      <diagonal/>
    </border>
    <border>
      <left style="hair">
        <color auto="1"/>
      </left>
      <right style="hair">
        <color auto="1"/>
      </right>
      <top style="double">
        <color indexed="64"/>
      </top>
      <bottom style="hair">
        <color auto="1"/>
      </bottom>
      <diagonal/>
    </border>
    <border>
      <left style="hair">
        <color auto="1"/>
      </left>
      <right style="hair">
        <color auto="1"/>
      </right>
      <top/>
      <bottom style="double">
        <color indexed="64"/>
      </bottom>
      <diagonal/>
    </border>
    <border>
      <left style="hair">
        <color indexed="64"/>
      </left>
      <right style="hair">
        <color auto="1"/>
      </right>
      <top style="thin">
        <color indexed="64"/>
      </top>
      <bottom/>
      <diagonal/>
    </border>
    <border>
      <left/>
      <right style="hair">
        <color auto="1"/>
      </right>
      <top/>
      <bottom style="double">
        <color auto="1"/>
      </bottom>
      <diagonal/>
    </border>
    <border>
      <left style="thin">
        <color indexed="64"/>
      </left>
      <right style="hair">
        <color indexed="64"/>
      </right>
      <top style="thin">
        <color indexed="64"/>
      </top>
      <bottom style="double">
        <color indexed="64"/>
      </bottom>
      <diagonal/>
    </border>
    <border>
      <left style="hair">
        <color auto="1"/>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top style="thin">
        <color indexed="64"/>
      </top>
      <bottom style="double">
        <color auto="1"/>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diagonalUp="1">
      <left style="thin">
        <color indexed="64"/>
      </left>
      <right/>
      <top/>
      <bottom/>
      <diagonal style="hair">
        <color indexed="64"/>
      </diagonal>
    </border>
    <border diagonalUp="1">
      <left/>
      <right/>
      <top/>
      <bottom/>
      <diagonal style="hair">
        <color indexed="64"/>
      </diagonal>
    </border>
    <border diagonalUp="1">
      <left/>
      <right style="hair">
        <color auto="1"/>
      </right>
      <top/>
      <bottom/>
      <diagonal style="hair">
        <color indexed="64"/>
      </diagonal>
    </border>
    <border diagonalUp="1">
      <left style="thin">
        <color auto="1"/>
      </left>
      <right/>
      <top/>
      <bottom style="thin">
        <color indexed="64"/>
      </bottom>
      <diagonal style="hair">
        <color auto="1"/>
      </diagonal>
    </border>
    <border diagonalUp="1">
      <left/>
      <right/>
      <top/>
      <bottom style="thin">
        <color indexed="64"/>
      </bottom>
      <diagonal style="hair">
        <color auto="1"/>
      </diagonal>
    </border>
    <border diagonalUp="1">
      <left/>
      <right style="hair">
        <color auto="1"/>
      </right>
      <top/>
      <bottom style="thin">
        <color indexed="64"/>
      </bottom>
      <diagonal style="hair">
        <color auto="1"/>
      </diagonal>
    </border>
    <border>
      <left style="thin">
        <color indexed="64"/>
      </left>
      <right style="medium">
        <color rgb="FFFF0000"/>
      </right>
      <top style="medium">
        <color rgb="FFFF0000"/>
      </top>
      <bottom/>
      <diagonal/>
    </border>
    <border>
      <left style="thin">
        <color indexed="64"/>
      </left>
      <right style="medium">
        <color rgb="FFFF0000"/>
      </right>
      <top/>
      <bottom style="medium">
        <color rgb="FFFF0000"/>
      </bottom>
      <diagonal/>
    </border>
    <border>
      <left style="medium">
        <color rgb="FFFF0000"/>
      </left>
      <right/>
      <top/>
      <bottom/>
      <diagonal/>
    </border>
    <border>
      <left/>
      <right style="medium">
        <color indexed="64"/>
      </right>
      <top style="thin">
        <color indexed="64"/>
      </top>
      <bottom style="hair">
        <color auto="1"/>
      </bottom>
      <diagonal/>
    </border>
    <border>
      <left/>
      <right style="medium">
        <color indexed="64"/>
      </right>
      <top style="hair">
        <color indexed="64"/>
      </top>
      <bottom style="hair">
        <color auto="1"/>
      </bottom>
      <diagonal/>
    </border>
    <border>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thin">
        <color auto="1"/>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hair">
        <color auto="1"/>
      </top>
      <bottom style="thin">
        <color indexed="64"/>
      </bottom>
      <diagonal/>
    </border>
    <border>
      <left style="thick">
        <color rgb="FF4472C4"/>
      </left>
      <right style="thick">
        <color rgb="FF4472C4"/>
      </right>
      <top style="thick">
        <color rgb="FF4472C4"/>
      </top>
      <bottom style="thin">
        <color indexed="64"/>
      </bottom>
      <diagonal/>
    </border>
    <border>
      <left style="thick">
        <color rgb="FF4472C4"/>
      </left>
      <right style="thick">
        <color rgb="FF4472C4"/>
      </right>
      <top style="thin">
        <color indexed="64"/>
      </top>
      <bottom style="thin">
        <color indexed="64"/>
      </bottom>
      <diagonal/>
    </border>
    <border>
      <left style="thick">
        <color rgb="FF4472C4"/>
      </left>
      <right style="thick">
        <color rgb="FF4472C4"/>
      </right>
      <top style="thin">
        <color indexed="64"/>
      </top>
      <bottom style="thick">
        <color rgb="FF4472C4"/>
      </bottom>
      <diagonal/>
    </border>
    <border>
      <left style="thin">
        <color indexed="64"/>
      </left>
      <right style="thick">
        <color indexed="64"/>
      </right>
      <top style="thick">
        <color indexed="64"/>
      </top>
      <bottom style="thick">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right style="medium">
        <color indexed="64"/>
      </right>
      <top style="hair">
        <color auto="1"/>
      </top>
      <bottom style="thin">
        <color indexed="64"/>
      </bottom>
      <diagonal/>
    </border>
    <border>
      <left/>
      <right style="hair">
        <color auto="1"/>
      </right>
      <top style="hair">
        <color indexed="64"/>
      </top>
      <bottom style="double">
        <color indexed="64"/>
      </bottom>
      <diagonal/>
    </border>
    <border>
      <left style="thin">
        <color indexed="64"/>
      </left>
      <right style="hair">
        <color auto="1"/>
      </right>
      <top style="double">
        <color auto="1"/>
      </top>
      <bottom style="hair">
        <color auto="1"/>
      </bottom>
      <diagonal/>
    </border>
    <border>
      <left style="hair">
        <color auto="1"/>
      </left>
      <right style="thin">
        <color indexed="64"/>
      </right>
      <top style="double">
        <color auto="1"/>
      </top>
      <bottom style="hair">
        <color auto="1"/>
      </bottom>
      <diagonal/>
    </border>
    <border>
      <left style="hair">
        <color auto="1"/>
      </left>
      <right style="thin">
        <color indexed="64"/>
      </right>
      <top/>
      <bottom/>
      <diagonal/>
    </border>
    <border diagonalUp="1">
      <left style="hair">
        <color auto="1"/>
      </left>
      <right style="thin">
        <color indexed="64"/>
      </right>
      <top style="thin">
        <color indexed="64"/>
      </top>
      <bottom style="thin">
        <color indexed="64"/>
      </bottom>
      <diagonal style="hair">
        <color auto="1"/>
      </diagonal>
    </border>
  </borders>
  <cellStyleXfs count="3">
    <xf numFmtId="0" fontId="0" fillId="0" borderId="0">
      <alignment vertical="center"/>
    </xf>
    <xf numFmtId="38" fontId="24" fillId="0" borderId="0" applyFont="0" applyFill="0" applyBorder="0" applyAlignment="0" applyProtection="0">
      <alignment vertical="center"/>
    </xf>
    <xf numFmtId="0" fontId="5" fillId="0" borderId="0">
      <alignment vertical="center"/>
    </xf>
  </cellStyleXfs>
  <cellXfs count="544">
    <xf numFmtId="0" fontId="0" fillId="0" borderId="0" xfId="0">
      <alignment vertical="center"/>
    </xf>
    <xf numFmtId="0" fontId="12" fillId="0" borderId="0" xfId="0" applyFont="1">
      <alignment vertical="center"/>
    </xf>
    <xf numFmtId="0" fontId="0" fillId="0" borderId="0" xfId="0" applyFill="1">
      <alignment vertical="center"/>
    </xf>
    <xf numFmtId="0" fontId="27" fillId="2" borderId="0" xfId="0" applyFont="1" applyFill="1" applyAlignment="1">
      <alignment vertical="center"/>
    </xf>
    <xf numFmtId="0" fontId="0" fillId="0" borderId="0" xfId="0" applyBorder="1">
      <alignment vertical="center"/>
    </xf>
    <xf numFmtId="0" fontId="0" fillId="0" borderId="0" xfId="0" applyAlignment="1">
      <alignment horizontal="center" vertical="center"/>
    </xf>
    <xf numFmtId="0" fontId="16" fillId="0" borderId="0" xfId="0" applyFont="1" applyAlignment="1">
      <alignment horizontal="right" vertical="center" wrapText="1"/>
    </xf>
    <xf numFmtId="0" fontId="27" fillId="2" borderId="0" xfId="0" applyFont="1" applyFill="1" applyAlignment="1">
      <alignment vertical="center" wrapText="1"/>
    </xf>
    <xf numFmtId="0" fontId="0" fillId="0" borderId="0" xfId="0" applyAlignment="1">
      <alignment vertical="center" wrapText="1"/>
    </xf>
    <xf numFmtId="0" fontId="12" fillId="0" borderId="0" xfId="0" applyFont="1" applyBorder="1" applyAlignment="1">
      <alignment horizontal="center" vertical="center" wrapText="1"/>
    </xf>
    <xf numFmtId="0" fontId="0" fillId="0" borderId="0" xfId="0" applyBorder="1" applyAlignment="1">
      <alignment vertical="center" wrapText="1"/>
    </xf>
    <xf numFmtId="0" fontId="12" fillId="0" borderId="0" xfId="0" applyFont="1" applyBorder="1">
      <alignment vertical="center"/>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2" borderId="53"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0" fillId="0" borderId="29" xfId="0" applyBorder="1">
      <alignmen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9" xfId="0" applyFont="1" applyFill="1" applyBorder="1" applyAlignment="1">
      <alignment horizontal="right" vertical="center"/>
    </xf>
    <xf numFmtId="0" fontId="0" fillId="0" borderId="0" xfId="0" applyFont="1">
      <alignment vertical="center"/>
    </xf>
    <xf numFmtId="38" fontId="13" fillId="0" borderId="0" xfId="1" applyFont="1" applyFill="1" applyBorder="1">
      <alignment vertical="center"/>
    </xf>
    <xf numFmtId="0" fontId="12" fillId="2" borderId="45" xfId="0" applyFont="1" applyFill="1" applyBorder="1" applyAlignment="1">
      <alignment horizontal="center" vertical="center"/>
    </xf>
    <xf numFmtId="0" fontId="12" fillId="0" borderId="56" xfId="0" applyFont="1" applyBorder="1">
      <alignment vertical="center"/>
    </xf>
    <xf numFmtId="0" fontId="12" fillId="0" borderId="56" xfId="0" applyFont="1" applyFill="1" applyBorder="1" applyAlignment="1" applyProtection="1">
      <alignment vertical="center"/>
      <protection locked="0"/>
    </xf>
    <xf numFmtId="0" fontId="12" fillId="0" borderId="56" xfId="0" applyFont="1" applyFill="1" applyBorder="1" applyProtection="1">
      <alignment vertical="center"/>
      <protection locked="0"/>
    </xf>
    <xf numFmtId="0" fontId="6" fillId="0" borderId="56" xfId="0" applyFont="1" applyBorder="1">
      <alignment vertical="center"/>
    </xf>
    <xf numFmtId="0" fontId="36" fillId="0" borderId="0" xfId="0" applyFont="1" applyBorder="1">
      <alignment vertical="center"/>
    </xf>
    <xf numFmtId="0" fontId="4" fillId="3" borderId="37" xfId="0" applyFont="1" applyFill="1" applyBorder="1" applyAlignment="1">
      <alignment vertical="top" wrapText="1"/>
    </xf>
    <xf numFmtId="0" fontId="10" fillId="3" borderId="22" xfId="0" applyFont="1" applyFill="1" applyBorder="1" applyAlignment="1">
      <alignment horizontal="left" vertical="center" wrapText="1"/>
    </xf>
    <xf numFmtId="0" fontId="10" fillId="3" borderId="1" xfId="0" applyFont="1" applyFill="1" applyBorder="1" applyAlignment="1">
      <alignment vertical="center"/>
    </xf>
    <xf numFmtId="0" fontId="13" fillId="0" borderId="51" xfId="0" applyFont="1" applyFill="1" applyBorder="1" applyAlignment="1" applyProtection="1">
      <alignment horizontal="center" vertical="center"/>
      <protection locked="0"/>
    </xf>
    <xf numFmtId="0" fontId="12" fillId="0" borderId="0" xfId="0" applyFont="1" applyAlignment="1">
      <alignment horizontal="center" vertical="center"/>
    </xf>
    <xf numFmtId="0" fontId="12" fillId="0" borderId="0" xfId="0" applyFont="1" applyAlignment="1">
      <alignment horizontal="right" vertical="center"/>
    </xf>
    <xf numFmtId="0" fontId="19" fillId="0" borderId="56" xfId="0" applyFont="1" applyBorder="1">
      <alignment vertical="center"/>
    </xf>
    <xf numFmtId="177" fontId="12" fillId="0" borderId="0" xfId="0" applyNumberFormat="1" applyFont="1" applyAlignment="1">
      <alignment horizontal="right" vertical="center"/>
    </xf>
    <xf numFmtId="0" fontId="13" fillId="3" borderId="11" xfId="0" applyFont="1" applyFill="1" applyBorder="1" applyAlignment="1">
      <alignment horizontal="left" vertical="center" wrapText="1"/>
    </xf>
    <xf numFmtId="0" fontId="15" fillId="2" borderId="0" xfId="0" applyFont="1" applyFill="1" applyAlignment="1">
      <alignment horizontal="left" vertical="center"/>
    </xf>
    <xf numFmtId="0" fontId="41" fillId="0" borderId="0" xfId="0" applyFont="1" applyBorder="1">
      <alignment vertical="center"/>
    </xf>
    <xf numFmtId="0" fontId="41" fillId="0" borderId="0" xfId="0" applyFont="1" applyBorder="1" applyAlignment="1">
      <alignment vertical="center" wrapText="1"/>
    </xf>
    <xf numFmtId="0" fontId="16" fillId="0" borderId="0" xfId="0" applyFont="1" applyAlignment="1" applyProtection="1">
      <alignment horizontal="right" vertical="center"/>
      <protection hidden="1"/>
    </xf>
    <xf numFmtId="0" fontId="0" fillId="0" borderId="0" xfId="0" applyNumberFormat="1">
      <alignment vertical="center"/>
    </xf>
    <xf numFmtId="0" fontId="35" fillId="0" borderId="0" xfId="0" applyFont="1" applyAlignment="1" applyProtection="1">
      <alignment horizontal="right" vertical="center"/>
      <protection hidden="1"/>
    </xf>
    <xf numFmtId="0" fontId="12" fillId="0" borderId="56" xfId="0" applyFont="1" applyBorder="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38" fillId="0" borderId="0" xfId="0" applyNumberFormat="1" applyFont="1">
      <alignment vertical="center"/>
    </xf>
    <xf numFmtId="0" fontId="0" fillId="0" borderId="0" xfId="0" applyNumberFormat="1" applyFill="1" applyBorder="1" applyAlignment="1">
      <alignment vertical="center"/>
    </xf>
    <xf numFmtId="0" fontId="39" fillId="0" borderId="0" xfId="0" applyFont="1">
      <alignment vertical="center"/>
    </xf>
    <xf numFmtId="0" fontId="23" fillId="0" borderId="1" xfId="0" applyFont="1" applyBorder="1" applyAlignment="1" applyProtection="1">
      <alignment vertical="center" shrinkToFit="1"/>
      <protection locked="0"/>
    </xf>
    <xf numFmtId="0" fontId="23" fillId="0" borderId="18" xfId="0" applyFont="1" applyBorder="1" applyAlignment="1" applyProtection="1">
      <alignment vertical="center" shrinkToFit="1"/>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13" fillId="0" borderId="12" xfId="0" applyFont="1" applyBorder="1" applyAlignment="1" applyProtection="1">
      <alignment horizontal="left" vertical="center" shrinkToFit="1"/>
      <protection locked="0"/>
    </xf>
    <xf numFmtId="0" fontId="0" fillId="4" borderId="8" xfId="0" applyFill="1" applyBorder="1" applyAlignment="1">
      <alignment horizontal="right" vertical="center"/>
    </xf>
    <xf numFmtId="0" fontId="13" fillId="0" borderId="44" xfId="0" applyFont="1" applyFill="1" applyBorder="1" applyAlignment="1" applyProtection="1">
      <alignment horizontal="center" vertical="center"/>
      <protection hidden="1"/>
    </xf>
    <xf numFmtId="0" fontId="13" fillId="3" borderId="81" xfId="0" applyFont="1" applyFill="1" applyBorder="1" applyAlignment="1">
      <alignment horizontal="center" vertical="center"/>
    </xf>
    <xf numFmtId="0" fontId="13" fillId="0" borderId="74"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hidden="1"/>
    </xf>
    <xf numFmtId="0" fontId="27" fillId="0" borderId="72" xfId="0" applyFont="1" applyFill="1" applyBorder="1" applyAlignment="1" applyProtection="1">
      <alignment horizontal="center" vertical="center"/>
      <protection hidden="1"/>
    </xf>
    <xf numFmtId="0" fontId="27" fillId="0" borderId="17" xfId="0" applyFont="1" applyFill="1" applyBorder="1" applyAlignment="1" applyProtection="1">
      <alignment horizontal="center" vertical="center"/>
      <protection hidden="1"/>
    </xf>
    <xf numFmtId="0" fontId="13" fillId="0" borderId="50" xfId="0" applyFont="1" applyFill="1" applyBorder="1" applyAlignment="1" applyProtection="1">
      <alignment horizontal="center" vertical="center"/>
      <protection locked="0"/>
    </xf>
    <xf numFmtId="0" fontId="27" fillId="0" borderId="73" xfId="0" applyFont="1" applyFill="1" applyBorder="1" applyAlignment="1" applyProtection="1">
      <alignment horizontal="center" vertical="center"/>
      <protection hidden="1"/>
    </xf>
    <xf numFmtId="0" fontId="42" fillId="0" borderId="0" xfId="0" applyFont="1" applyFill="1" applyAlignment="1" applyProtection="1">
      <alignment horizontal="right" vertical="center"/>
      <protection hidden="1"/>
    </xf>
    <xf numFmtId="0" fontId="13" fillId="2" borderId="8" xfId="0" applyFont="1" applyFill="1" applyBorder="1" applyAlignment="1">
      <alignment horizontal="center" vertical="center"/>
    </xf>
    <xf numFmtId="0" fontId="12" fillId="3" borderId="15" xfId="0" applyFont="1" applyFill="1" applyBorder="1" applyAlignment="1">
      <alignment vertical="center"/>
    </xf>
    <xf numFmtId="0" fontId="12" fillId="3" borderId="20" xfId="0" applyFont="1" applyFill="1" applyBorder="1" applyAlignment="1">
      <alignment vertical="center"/>
    </xf>
    <xf numFmtId="0" fontId="13" fillId="2" borderId="26" xfId="0" applyFont="1" applyFill="1" applyBorder="1" applyAlignment="1">
      <alignment horizontal="center" vertical="center"/>
    </xf>
    <xf numFmtId="0" fontId="14" fillId="2" borderId="2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0" borderId="38" xfId="0" applyFont="1" applyBorder="1" applyAlignment="1" applyProtection="1">
      <alignment vertical="top" wrapText="1"/>
      <protection locked="0"/>
    </xf>
    <xf numFmtId="0" fontId="23" fillId="0" borderId="50" xfId="0" applyFont="1" applyFill="1" applyBorder="1" applyAlignment="1" applyProtection="1">
      <alignment horizontal="center" vertical="center" wrapText="1"/>
      <protection hidden="1"/>
    </xf>
    <xf numFmtId="0" fontId="13" fillId="0" borderId="20" xfId="0" applyFont="1" applyFill="1" applyBorder="1" applyAlignment="1" applyProtection="1">
      <alignment horizontal="center" vertical="center" wrapText="1"/>
      <protection hidden="1"/>
    </xf>
    <xf numFmtId="0" fontId="13" fillId="3" borderId="79" xfId="0" applyFont="1" applyFill="1" applyBorder="1" applyAlignment="1">
      <alignment vertical="center" wrapText="1"/>
    </xf>
    <xf numFmtId="0" fontId="13" fillId="3" borderId="78" xfId="0" applyFont="1" applyFill="1" applyBorder="1" applyAlignment="1">
      <alignment horizontal="center" vertical="center" wrapText="1"/>
    </xf>
    <xf numFmtId="0" fontId="13" fillId="0" borderId="7" xfId="0" applyFont="1" applyFill="1" applyBorder="1" applyAlignment="1" applyProtection="1">
      <alignment horizontal="left" vertical="center" shrinkToFit="1"/>
      <protection hidden="1"/>
    </xf>
    <xf numFmtId="176" fontId="13" fillId="0" borderId="25" xfId="0" applyNumberFormat="1" applyFont="1" applyBorder="1" applyAlignment="1" applyProtection="1">
      <alignment horizontal="center" vertical="top" shrinkToFit="1"/>
      <protection locked="0"/>
    </xf>
    <xf numFmtId="0" fontId="13" fillId="0" borderId="26" xfId="0" applyFont="1" applyBorder="1" applyAlignment="1" applyProtection="1">
      <alignment vertical="top" wrapText="1"/>
      <protection locked="0"/>
    </xf>
    <xf numFmtId="0" fontId="13" fillId="0" borderId="27" xfId="0" applyFont="1" applyBorder="1" applyAlignment="1" applyProtection="1">
      <alignment vertical="top" wrapText="1"/>
      <protection locked="0"/>
    </xf>
    <xf numFmtId="0" fontId="13" fillId="0" borderId="58"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13" fillId="0" borderId="54"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22" fillId="0" borderId="0" xfId="0" applyFont="1">
      <alignment vertical="center"/>
    </xf>
    <xf numFmtId="0" fontId="43" fillId="0" borderId="0" xfId="0" applyFont="1" applyFill="1">
      <alignment vertical="center"/>
    </xf>
    <xf numFmtId="0" fontId="37" fillId="2" borderId="8" xfId="0" applyFont="1" applyFill="1" applyBorder="1" applyAlignment="1">
      <alignment vertical="center"/>
    </xf>
    <xf numFmtId="0" fontId="37" fillId="2" borderId="9" xfId="0" applyFont="1" applyFill="1" applyBorder="1" applyAlignment="1">
      <alignment vertical="center" wrapText="1"/>
    </xf>
    <xf numFmtId="0" fontId="37" fillId="2" borderId="10" xfId="0" applyFont="1" applyFill="1" applyBorder="1" applyAlignment="1">
      <alignment vertical="center" wrapText="1"/>
    </xf>
    <xf numFmtId="0" fontId="15" fillId="0" borderId="0" xfId="0" applyFont="1" applyFill="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13" fillId="2" borderId="77" xfId="0" applyFont="1" applyFill="1" applyBorder="1" applyAlignment="1">
      <alignment horizontal="center" vertical="center"/>
    </xf>
    <xf numFmtId="0" fontId="12" fillId="7" borderId="0" xfId="0" applyFont="1" applyFill="1">
      <alignment vertical="center"/>
    </xf>
    <xf numFmtId="0" fontId="13" fillId="6" borderId="20" xfId="0" applyFont="1" applyFill="1" applyBorder="1" applyAlignment="1" applyProtection="1">
      <alignment horizontal="center" vertical="center" wrapText="1"/>
      <protection hidden="1"/>
    </xf>
    <xf numFmtId="0" fontId="13" fillId="6" borderId="50" xfId="0" applyFont="1" applyFill="1" applyBorder="1" applyAlignment="1" applyProtection="1">
      <alignment horizontal="center" vertical="center"/>
      <protection locked="0"/>
    </xf>
    <xf numFmtId="0" fontId="13" fillId="6" borderId="51" xfId="0" applyFont="1" applyFill="1" applyBorder="1" applyAlignment="1" applyProtection="1">
      <alignment horizontal="center" vertical="center"/>
      <protection locked="0"/>
    </xf>
    <xf numFmtId="0" fontId="13" fillId="6" borderId="74" xfId="0" applyFont="1" applyFill="1" applyBorder="1" applyAlignment="1" applyProtection="1">
      <alignment horizontal="center" vertical="center"/>
      <protection locked="0"/>
    </xf>
    <xf numFmtId="0" fontId="13" fillId="6" borderId="44" xfId="0" applyFont="1" applyFill="1" applyBorder="1" applyAlignment="1" applyProtection="1">
      <alignment horizontal="center" vertical="center"/>
      <protection hidden="1"/>
    </xf>
    <xf numFmtId="0" fontId="0" fillId="0" borderId="102" xfId="0" applyBorder="1">
      <alignment vertical="center"/>
    </xf>
    <xf numFmtId="0" fontId="0" fillId="0" borderId="103" xfId="0" applyBorder="1">
      <alignment vertical="center"/>
    </xf>
    <xf numFmtId="0" fontId="10" fillId="8" borderId="56" xfId="0" applyFont="1" applyFill="1" applyBorder="1" applyAlignment="1">
      <alignment vertical="center" wrapText="1"/>
    </xf>
    <xf numFmtId="0" fontId="10" fillId="8" borderId="59" xfId="0" applyFont="1" applyFill="1" applyBorder="1" applyAlignment="1">
      <alignment vertical="center" wrapText="1"/>
    </xf>
    <xf numFmtId="0" fontId="10" fillId="8" borderId="58" xfId="0" applyFont="1" applyFill="1" applyBorder="1" applyAlignment="1">
      <alignment vertical="center" wrapText="1"/>
    </xf>
    <xf numFmtId="0" fontId="12" fillId="8" borderId="45" xfId="0" applyFont="1" applyFill="1" applyBorder="1" applyAlignment="1">
      <alignment horizontal="center" vertical="center"/>
    </xf>
    <xf numFmtId="0" fontId="12" fillId="8" borderId="77" xfId="0" applyFont="1" applyFill="1" applyBorder="1" applyAlignment="1">
      <alignment horizontal="center" vertical="center" wrapText="1"/>
    </xf>
    <xf numFmtId="0" fontId="12" fillId="8" borderId="53" xfId="0" applyFont="1" applyFill="1" applyBorder="1" applyAlignment="1">
      <alignment horizontal="center" vertical="center"/>
    </xf>
    <xf numFmtId="0" fontId="12" fillId="8" borderId="53" xfId="0" applyFont="1" applyFill="1" applyBorder="1" applyAlignment="1">
      <alignment horizontal="center" vertical="center" wrapText="1"/>
    </xf>
    <xf numFmtId="0" fontId="12" fillId="8" borderId="61" xfId="0" applyFont="1" applyFill="1" applyBorder="1" applyAlignment="1">
      <alignment horizontal="center" vertical="center" wrapText="1"/>
    </xf>
    <xf numFmtId="0" fontId="33" fillId="0" borderId="0" xfId="0" applyFont="1" applyAlignment="1">
      <alignment vertical="center" wrapText="1"/>
    </xf>
    <xf numFmtId="0" fontId="14" fillId="5" borderId="4" xfId="0" applyFont="1" applyFill="1" applyBorder="1" applyAlignment="1">
      <alignment horizontal="center" vertical="center"/>
    </xf>
    <xf numFmtId="0" fontId="14" fillId="5" borderId="23" xfId="0" applyFont="1" applyFill="1" applyBorder="1" applyAlignment="1">
      <alignment horizontal="center" vertical="center"/>
    </xf>
    <xf numFmtId="0" fontId="14" fillId="5" borderId="14" xfId="0" applyFont="1" applyFill="1" applyBorder="1" applyAlignment="1">
      <alignment horizontal="center" vertical="center"/>
    </xf>
    <xf numFmtId="0" fontId="44" fillId="0" borderId="0" xfId="0" applyFont="1" applyFill="1" applyBorder="1" applyAlignment="1">
      <alignment horizontal="left" vertical="center" indent="1"/>
    </xf>
    <xf numFmtId="0" fontId="13" fillId="3" borderId="40" xfId="0" applyFont="1" applyFill="1" applyBorder="1" applyAlignment="1">
      <alignment vertical="center" wrapText="1"/>
    </xf>
    <xf numFmtId="0" fontId="13" fillId="3" borderId="91" xfId="0" applyFont="1" applyFill="1" applyBorder="1" applyAlignment="1">
      <alignment vertical="center" wrapText="1"/>
    </xf>
    <xf numFmtId="0" fontId="13" fillId="3" borderId="55" xfId="0" applyFont="1" applyFill="1" applyBorder="1" applyAlignment="1">
      <alignment wrapText="1"/>
    </xf>
    <xf numFmtId="0" fontId="14" fillId="5" borderId="14" xfId="0" applyFont="1" applyFill="1" applyBorder="1" applyAlignment="1" applyProtection="1">
      <alignment horizontal="center" vertical="center"/>
      <protection hidden="1"/>
    </xf>
    <xf numFmtId="0" fontId="19" fillId="7" borderId="56" xfId="0" applyFont="1" applyFill="1" applyBorder="1">
      <alignment vertical="center"/>
    </xf>
    <xf numFmtId="0" fontId="14" fillId="0" borderId="16" xfId="1" applyNumberFormat="1" applyFont="1" applyBorder="1" applyAlignment="1" applyProtection="1">
      <alignment horizontal="left" vertical="center" wrapText="1"/>
      <protection locked="0"/>
    </xf>
    <xf numFmtId="0" fontId="14" fillId="0" borderId="21" xfId="1" applyNumberFormat="1" applyFont="1" applyBorder="1" applyAlignment="1" applyProtection="1">
      <alignment horizontal="left" vertical="center" wrapText="1"/>
      <protection locked="0"/>
    </xf>
    <xf numFmtId="0" fontId="14" fillId="0" borderId="24" xfId="1" applyNumberFormat="1" applyFont="1" applyBorder="1" applyAlignment="1" applyProtection="1">
      <alignment horizontal="left" vertical="center" wrapText="1"/>
      <protection locked="0"/>
    </xf>
    <xf numFmtId="0" fontId="14" fillId="0" borderId="10" xfId="1" applyNumberFormat="1" applyFont="1" applyFill="1" applyBorder="1" applyAlignment="1" applyProtection="1">
      <alignment vertical="center" wrapText="1"/>
      <protection locked="0"/>
    </xf>
    <xf numFmtId="0" fontId="13" fillId="3" borderId="51" xfId="0" applyFont="1" applyFill="1" applyBorder="1" applyAlignment="1">
      <alignment vertical="center" shrinkToFit="1"/>
    </xf>
    <xf numFmtId="0" fontId="13" fillId="3" borderId="1" xfId="0" applyFont="1" applyFill="1" applyBorder="1" applyAlignment="1">
      <alignment vertical="center" shrinkToFit="1"/>
    </xf>
    <xf numFmtId="0" fontId="13" fillId="3" borderId="63" xfId="0" applyFont="1" applyFill="1" applyBorder="1" applyAlignment="1">
      <alignment vertical="center" shrinkToFit="1"/>
    </xf>
    <xf numFmtId="0" fontId="13" fillId="3" borderId="12" xfId="0" applyFont="1" applyFill="1" applyBorder="1" applyAlignment="1">
      <alignment vertical="center" shrinkToFit="1"/>
    </xf>
    <xf numFmtId="0" fontId="13" fillId="3" borderId="18" xfId="0" applyFont="1" applyFill="1" applyBorder="1" applyAlignment="1">
      <alignment vertical="center" shrinkToFit="1"/>
    </xf>
    <xf numFmtId="0" fontId="13" fillId="3" borderId="75" xfId="0" applyFont="1" applyFill="1" applyBorder="1" applyAlignment="1">
      <alignment vertical="center" shrinkToFit="1"/>
    </xf>
    <xf numFmtId="0" fontId="10" fillId="6" borderId="59" xfId="0" applyFont="1" applyFill="1" applyBorder="1" applyAlignment="1">
      <alignment vertical="center" shrinkToFit="1"/>
    </xf>
    <xf numFmtId="0" fontId="10" fillId="6" borderId="58" xfId="0" applyFont="1" applyFill="1" applyBorder="1" applyAlignment="1">
      <alignment vertical="center" shrinkToFit="1"/>
    </xf>
    <xf numFmtId="0" fontId="10" fillId="8" borderId="56" xfId="0" applyFont="1" applyFill="1" applyBorder="1" applyAlignment="1">
      <alignment vertical="center" shrinkToFit="1"/>
    </xf>
    <xf numFmtId="0" fontId="10" fillId="8" borderId="31" xfId="0" applyFont="1" applyFill="1" applyBorder="1" applyAlignment="1">
      <alignment vertical="center" shrinkToFit="1"/>
    </xf>
    <xf numFmtId="0" fontId="10" fillId="8" borderId="32" xfId="0" applyFont="1" applyFill="1" applyBorder="1" applyAlignment="1">
      <alignment vertical="center" shrinkToFit="1"/>
    </xf>
    <xf numFmtId="0" fontId="10" fillId="8" borderId="33" xfId="0" applyFont="1" applyFill="1" applyBorder="1" applyAlignment="1">
      <alignment vertical="center" shrinkToFit="1"/>
    </xf>
    <xf numFmtId="0" fontId="13" fillId="3" borderId="93" xfId="0" applyFont="1" applyFill="1" applyBorder="1" applyAlignment="1">
      <alignment vertical="center" shrinkToFit="1"/>
    </xf>
    <xf numFmtId="0" fontId="13" fillId="3" borderId="79" xfId="0" applyFont="1" applyFill="1" applyBorder="1" applyAlignment="1">
      <alignment horizontal="center" vertical="center" shrinkToFit="1"/>
    </xf>
    <xf numFmtId="0" fontId="13" fillId="3" borderId="76" xfId="0" applyFont="1" applyFill="1" applyBorder="1" applyAlignment="1">
      <alignment horizontal="center" vertical="center" shrinkToFit="1"/>
    </xf>
    <xf numFmtId="0" fontId="13" fillId="3" borderId="80" xfId="0" applyFont="1" applyFill="1" applyBorder="1" applyAlignment="1">
      <alignment horizontal="center" vertical="center" shrinkToFit="1"/>
    </xf>
    <xf numFmtId="179" fontId="10" fillId="0" borderId="88" xfId="1" applyNumberFormat="1" applyFont="1" applyBorder="1" applyAlignment="1" applyProtection="1">
      <alignment vertical="center" shrinkToFit="1"/>
      <protection locked="0"/>
    </xf>
    <xf numFmtId="179" fontId="10" fillId="0" borderId="89" xfId="0" applyNumberFormat="1" applyFont="1" applyBorder="1" applyAlignment="1" applyProtection="1">
      <alignment vertical="center" shrinkToFit="1"/>
      <protection locked="0"/>
    </xf>
    <xf numFmtId="179" fontId="10" fillId="0" borderId="90" xfId="1" applyNumberFormat="1" applyFont="1" applyBorder="1" applyAlignment="1" applyProtection="1">
      <alignment vertical="center" shrinkToFit="1"/>
      <protection locked="0"/>
    </xf>
    <xf numFmtId="179" fontId="10" fillId="0" borderId="91" xfId="0" applyNumberFormat="1" applyFont="1" applyBorder="1" applyAlignment="1" applyProtection="1">
      <alignment vertical="center" shrinkToFit="1"/>
      <protection locked="0"/>
    </xf>
    <xf numFmtId="179" fontId="10" fillId="0" borderId="92" xfId="1" applyNumberFormat="1" applyFont="1" applyBorder="1" applyAlignment="1" applyProtection="1">
      <alignment vertical="center" shrinkToFit="1"/>
      <protection locked="0"/>
    </xf>
    <xf numFmtId="179" fontId="10" fillId="0" borderId="93" xfId="0" applyNumberFormat="1" applyFont="1" applyBorder="1" applyAlignment="1" applyProtection="1">
      <alignment vertical="center" shrinkToFit="1"/>
      <protection locked="0"/>
    </xf>
    <xf numFmtId="179" fontId="10" fillId="0" borderId="108" xfId="1" applyNumberFormat="1" applyFont="1" applyBorder="1" applyAlignment="1" applyProtection="1">
      <alignment vertical="center" shrinkToFit="1"/>
      <protection locked="0"/>
    </xf>
    <xf numFmtId="179" fontId="10" fillId="0" borderId="109" xfId="0" applyNumberFormat="1" applyFont="1" applyBorder="1" applyAlignment="1" applyProtection="1">
      <alignment vertical="center" shrinkToFit="1"/>
      <protection locked="0"/>
    </xf>
    <xf numFmtId="179" fontId="10" fillId="0" borderId="94" xfId="1" applyNumberFormat="1" applyFont="1" applyBorder="1" applyAlignment="1" applyProtection="1">
      <alignment vertical="center" shrinkToFit="1"/>
      <protection locked="0"/>
    </xf>
    <xf numFmtId="179" fontId="10" fillId="0" borderId="95" xfId="0" applyNumberFormat="1" applyFont="1" applyBorder="1" applyAlignment="1" applyProtection="1">
      <alignment vertical="center" shrinkToFit="1"/>
      <protection locked="0"/>
    </xf>
    <xf numFmtId="179" fontId="10" fillId="5" borderId="1" xfId="1" applyNumberFormat="1" applyFont="1" applyFill="1" applyBorder="1" applyAlignment="1" applyProtection="1">
      <alignment vertical="center" shrinkToFit="1"/>
      <protection hidden="1"/>
    </xf>
    <xf numFmtId="179" fontId="10" fillId="5" borderId="18" xfId="1" applyNumberFormat="1" applyFont="1" applyFill="1" applyBorder="1" applyAlignment="1" applyProtection="1">
      <alignment vertical="center" shrinkToFit="1"/>
      <protection hidden="1"/>
    </xf>
    <xf numFmtId="179" fontId="10" fillId="5" borderId="51" xfId="1" applyNumberFormat="1" applyFont="1" applyFill="1" applyBorder="1" applyAlignment="1" applyProtection="1">
      <alignment vertical="center" shrinkToFit="1"/>
      <protection hidden="1"/>
    </xf>
    <xf numFmtId="179" fontId="13" fillId="0" borderId="87" xfId="1" applyNumberFormat="1" applyFont="1" applyFill="1" applyBorder="1" applyAlignment="1" applyProtection="1">
      <alignment vertical="center" shrinkToFit="1"/>
      <protection locked="0"/>
    </xf>
    <xf numFmtId="179" fontId="13" fillId="5" borderId="62" xfId="1" applyNumberFormat="1" applyFont="1" applyFill="1" applyBorder="1" applyAlignment="1">
      <alignment vertical="center" shrinkToFit="1"/>
    </xf>
    <xf numFmtId="179" fontId="13" fillId="5" borderId="19" xfId="1" applyNumberFormat="1" applyFont="1" applyFill="1" applyBorder="1" applyAlignment="1" applyProtection="1">
      <alignment vertical="center" shrinkToFit="1"/>
      <protection hidden="1"/>
    </xf>
    <xf numFmtId="179" fontId="13" fillId="5" borderId="72" xfId="1" applyNumberFormat="1" applyFont="1" applyFill="1" applyBorder="1" applyAlignment="1" applyProtection="1">
      <alignment vertical="center" shrinkToFit="1"/>
      <protection hidden="1"/>
    </xf>
    <xf numFmtId="179" fontId="0" fillId="0" borderId="0" xfId="0" applyNumberFormat="1">
      <alignment vertical="center"/>
    </xf>
    <xf numFmtId="0" fontId="0" fillId="0" borderId="0" xfId="0" applyAlignment="1" applyProtection="1">
      <alignment vertical="center" wrapText="1"/>
      <protection locked="0"/>
    </xf>
    <xf numFmtId="0" fontId="0" fillId="0" borderId="55" xfId="0" applyBorder="1">
      <alignment vertical="center"/>
    </xf>
    <xf numFmtId="0" fontId="10" fillId="0" borderId="0" xfId="0" applyFont="1" applyAlignment="1">
      <alignment horizontal="left"/>
    </xf>
    <xf numFmtId="38" fontId="46" fillId="0" borderId="14" xfId="1" applyFont="1" applyFill="1" applyBorder="1" applyAlignment="1">
      <alignment vertical="center"/>
    </xf>
    <xf numFmtId="0" fontId="14" fillId="0" borderId="44" xfId="1" applyNumberFormat="1" applyFont="1" applyBorder="1" applyAlignment="1" applyProtection="1">
      <alignment horizontal="left" vertical="center" wrapText="1"/>
      <protection locked="0"/>
    </xf>
    <xf numFmtId="177" fontId="10" fillId="5" borderId="93" xfId="0" applyNumberFormat="1" applyFont="1" applyFill="1" applyBorder="1" applyAlignment="1">
      <alignment horizontal="center" vertical="center"/>
    </xf>
    <xf numFmtId="0" fontId="48" fillId="0" borderId="0" xfId="0" applyFont="1">
      <alignment vertical="center"/>
    </xf>
    <xf numFmtId="179" fontId="10" fillId="0" borderId="113" xfId="1" applyNumberFormat="1" applyFont="1" applyFill="1" applyBorder="1" applyAlignment="1" applyProtection="1">
      <alignment vertical="center" shrinkToFit="1"/>
      <protection locked="0"/>
    </xf>
    <xf numFmtId="0" fontId="39" fillId="0" borderId="55" xfId="0" applyFont="1" applyBorder="1" applyAlignment="1">
      <alignment wrapText="1"/>
    </xf>
    <xf numFmtId="0" fontId="39" fillId="0" borderId="0" xfId="0" applyFont="1" applyBorder="1" applyAlignment="1">
      <alignment wrapText="1"/>
    </xf>
    <xf numFmtId="0" fontId="30" fillId="0" borderId="55" xfId="0" applyFont="1" applyBorder="1" applyAlignment="1">
      <alignment vertical="top" wrapText="1"/>
    </xf>
    <xf numFmtId="0" fontId="30" fillId="0" borderId="0" xfId="0" applyFont="1" applyBorder="1" applyAlignment="1">
      <alignment vertical="top" wrapText="1"/>
    </xf>
    <xf numFmtId="0" fontId="41" fillId="0" borderId="0" xfId="0" applyFont="1" applyBorder="1" applyAlignment="1">
      <alignment vertical="center"/>
    </xf>
    <xf numFmtId="0" fontId="47" fillId="0" borderId="8" xfId="0" applyFont="1" applyBorder="1">
      <alignment vertical="center"/>
    </xf>
    <xf numFmtId="0" fontId="22" fillId="0" borderId="8" xfId="0" applyFont="1" applyBorder="1">
      <alignment vertical="center"/>
    </xf>
    <xf numFmtId="0" fontId="12" fillId="0" borderId="10" xfId="0" applyFont="1" applyBorder="1">
      <alignment vertical="center"/>
    </xf>
    <xf numFmtId="0" fontId="12" fillId="0" borderId="114" xfId="0" applyFont="1" applyBorder="1">
      <alignment vertical="center"/>
    </xf>
    <xf numFmtId="0" fontId="12" fillId="0" borderId="115" xfId="0" applyFont="1" applyBorder="1">
      <alignment vertical="center"/>
    </xf>
    <xf numFmtId="0" fontId="12" fillId="0" borderId="116" xfId="0" applyFont="1" applyBorder="1">
      <alignment vertical="center"/>
    </xf>
    <xf numFmtId="0" fontId="13" fillId="5" borderId="7" xfId="0" applyFont="1" applyFill="1" applyBorder="1" applyAlignment="1" applyProtection="1">
      <alignment horizontal="left" vertical="center" shrinkToFit="1"/>
      <protection hidden="1"/>
    </xf>
    <xf numFmtId="0" fontId="13" fillId="3" borderId="31" xfId="0" applyFont="1" applyFill="1" applyBorder="1" applyAlignment="1">
      <alignment vertical="center" shrinkToFit="1"/>
    </xf>
    <xf numFmtId="0" fontId="13" fillId="3" borderId="32" xfId="0" applyFont="1" applyFill="1" applyBorder="1" applyAlignment="1">
      <alignment vertical="center" shrinkToFit="1"/>
    </xf>
    <xf numFmtId="0" fontId="13" fillId="3" borderId="33" xfId="0" applyFont="1" applyFill="1" applyBorder="1" applyAlignment="1">
      <alignment vertical="center" shrinkToFit="1"/>
    </xf>
    <xf numFmtId="0" fontId="36" fillId="0" borderId="30" xfId="0" applyFont="1" applyBorder="1" applyAlignment="1">
      <alignment horizontal="center" vertical="center"/>
    </xf>
    <xf numFmtId="176" fontId="37" fillId="0" borderId="30" xfId="0" applyNumberFormat="1" applyFont="1" applyBorder="1" applyAlignment="1" applyProtection="1">
      <alignment horizontal="center" vertical="center"/>
      <protection locked="0"/>
    </xf>
    <xf numFmtId="0" fontId="0" fillId="0" borderId="117" xfId="0" applyBorder="1">
      <alignment vertical="center"/>
    </xf>
    <xf numFmtId="0" fontId="49" fillId="0" borderId="0" xfId="0" applyFont="1" applyAlignment="1">
      <alignment vertical="center"/>
    </xf>
    <xf numFmtId="0" fontId="14" fillId="5" borderId="92" xfId="0" applyFont="1" applyFill="1" applyBorder="1" applyAlignment="1">
      <alignment horizontal="center" vertical="center"/>
    </xf>
    <xf numFmtId="0" fontId="13" fillId="2" borderId="49" xfId="0" applyFont="1" applyFill="1" applyBorder="1" applyAlignment="1">
      <alignment horizontal="center" vertical="center"/>
    </xf>
    <xf numFmtId="0" fontId="1" fillId="3" borderId="49" xfId="0" applyFont="1" applyFill="1" applyBorder="1" applyAlignment="1">
      <alignment vertical="center" wrapText="1"/>
    </xf>
    <xf numFmtId="0" fontId="13" fillId="0" borderId="3" xfId="0" applyFont="1" applyFill="1" applyBorder="1" applyAlignment="1" applyProtection="1">
      <alignment horizontal="left" vertical="center" shrinkToFit="1"/>
      <protection hidden="1"/>
    </xf>
    <xf numFmtId="0" fontId="13" fillId="0" borderId="20"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86"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hidden="1"/>
    </xf>
    <xf numFmtId="0" fontId="13" fillId="5" borderId="20" xfId="0" applyFont="1" applyFill="1" applyBorder="1" applyAlignment="1" applyProtection="1">
      <alignment horizontal="center" vertical="center" wrapText="1"/>
      <protection hidden="1"/>
    </xf>
    <xf numFmtId="0" fontId="13" fillId="5" borderId="3" xfId="0" applyFont="1" applyFill="1" applyBorder="1" applyAlignment="1" applyProtection="1">
      <alignment horizontal="left" vertical="center" shrinkToFit="1"/>
      <protection hidden="1"/>
    </xf>
    <xf numFmtId="0" fontId="13" fillId="5" borderId="20"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3" fillId="5" borderId="86" xfId="0" applyFont="1" applyFill="1" applyBorder="1" applyAlignment="1" applyProtection="1">
      <alignment horizontal="center" vertical="center"/>
      <protection locked="0"/>
    </xf>
    <xf numFmtId="0" fontId="13" fillId="5" borderId="21" xfId="0" applyFont="1" applyFill="1" applyBorder="1" applyAlignment="1" applyProtection="1">
      <alignment horizontal="center" vertical="center"/>
      <protection hidden="1"/>
    </xf>
    <xf numFmtId="0" fontId="13" fillId="5" borderId="82" xfId="0" applyFont="1" applyFill="1" applyBorder="1" applyAlignment="1" applyProtection="1">
      <alignment horizontal="center" vertical="center" wrapText="1"/>
      <protection hidden="1"/>
    </xf>
    <xf numFmtId="0" fontId="13" fillId="5" borderId="121" xfId="0" applyFont="1" applyFill="1" applyBorder="1" applyAlignment="1" applyProtection="1">
      <alignment horizontal="left" vertical="center" shrinkToFit="1"/>
      <protection hidden="1"/>
    </xf>
    <xf numFmtId="0" fontId="13" fillId="5" borderId="82" xfId="0" applyFont="1" applyFill="1" applyBorder="1" applyAlignment="1" applyProtection="1">
      <alignment horizontal="center" vertical="center"/>
      <protection locked="0"/>
    </xf>
    <xf numFmtId="0" fontId="13" fillId="5" borderId="84" xfId="0" applyFont="1" applyFill="1" applyBorder="1" applyAlignment="1" applyProtection="1">
      <alignment horizontal="center" vertical="center"/>
      <protection locked="0"/>
    </xf>
    <xf numFmtId="0" fontId="13" fillId="5" borderId="83" xfId="0" applyFont="1" applyFill="1" applyBorder="1" applyAlignment="1" applyProtection="1">
      <alignment horizontal="center" vertical="center"/>
      <protection locked="0"/>
    </xf>
    <xf numFmtId="0" fontId="13" fillId="5" borderId="57" xfId="0" applyFont="1" applyFill="1" applyBorder="1" applyAlignment="1" applyProtection="1">
      <alignment horizontal="center" vertical="center"/>
      <protection hidden="1"/>
    </xf>
    <xf numFmtId="0" fontId="13" fillId="3" borderId="122" xfId="0" applyFont="1" applyFill="1" applyBorder="1" applyAlignment="1">
      <alignment horizontal="center" vertical="center" shrinkToFit="1"/>
    </xf>
    <xf numFmtId="0" fontId="13" fillId="3" borderId="75" xfId="0" applyFont="1" applyFill="1" applyBorder="1" applyAlignment="1">
      <alignment horizontal="center" vertical="center" shrinkToFit="1"/>
    </xf>
    <xf numFmtId="0" fontId="13" fillId="3" borderId="123" xfId="0" applyFont="1" applyFill="1" applyBorder="1" applyAlignment="1">
      <alignment horizontal="center" vertical="center" shrinkToFit="1"/>
    </xf>
    <xf numFmtId="0" fontId="13" fillId="3" borderId="67" xfId="0" applyFont="1" applyFill="1" applyBorder="1" applyAlignment="1">
      <alignment horizontal="center" vertical="center"/>
    </xf>
    <xf numFmtId="0" fontId="14" fillId="5" borderId="113" xfId="0" applyFont="1" applyFill="1" applyBorder="1" applyAlignment="1">
      <alignment horizontal="center" vertical="center"/>
    </xf>
    <xf numFmtId="38" fontId="46" fillId="0" borderId="23" xfId="1" applyFont="1" applyFill="1" applyBorder="1" applyAlignment="1">
      <alignment vertical="center"/>
    </xf>
    <xf numFmtId="38" fontId="21" fillId="0" borderId="9" xfId="1" applyFont="1" applyFill="1" applyBorder="1" applyAlignment="1">
      <alignment vertical="center"/>
    </xf>
    <xf numFmtId="179" fontId="10" fillId="5" borderId="72" xfId="1" applyNumberFormat="1" applyFont="1" applyFill="1" applyBorder="1" applyAlignment="1" applyProtection="1">
      <alignment vertical="center" shrinkToFit="1"/>
      <protection hidden="1"/>
    </xf>
    <xf numFmtId="179" fontId="13" fillId="5" borderId="10" xfId="1" applyNumberFormat="1" applyFont="1" applyFill="1" applyBorder="1" applyAlignment="1" applyProtection="1">
      <alignment vertical="center" shrinkToFit="1"/>
      <protection hidden="1"/>
    </xf>
    <xf numFmtId="38" fontId="13" fillId="5" borderId="125" xfId="1" applyFont="1" applyFill="1" applyBorder="1">
      <alignment vertical="center"/>
    </xf>
    <xf numFmtId="38" fontId="46" fillId="0" borderId="8" xfId="1" applyFont="1" applyFill="1" applyBorder="1" applyAlignment="1">
      <alignment vertical="center"/>
    </xf>
    <xf numFmtId="0" fontId="28" fillId="0" borderId="10" xfId="1" applyNumberFormat="1" applyFont="1" applyFill="1" applyBorder="1" applyAlignment="1" applyProtection="1">
      <alignment vertical="center" wrapText="1"/>
      <protection locked="0"/>
    </xf>
    <xf numFmtId="38" fontId="13" fillId="0" borderId="0" xfId="1" applyFont="1" applyFill="1" applyBorder="1" applyAlignment="1" applyProtection="1">
      <alignment vertical="center"/>
    </xf>
    <xf numFmtId="0" fontId="27" fillId="0" borderId="52" xfId="0" applyFont="1" applyBorder="1" applyAlignment="1" applyProtection="1">
      <alignment horizontal="center" vertical="center" shrinkToFit="1"/>
    </xf>
    <xf numFmtId="0" fontId="23" fillId="0" borderId="11" xfId="0" applyFont="1" applyBorder="1" applyAlignment="1" applyProtection="1">
      <alignment horizontal="left" vertical="center" shrinkToFit="1"/>
      <protection locked="0"/>
    </xf>
    <xf numFmtId="0" fontId="13" fillId="0" borderId="13" xfId="0" applyFont="1" applyBorder="1" applyAlignment="1" applyProtection="1">
      <alignment vertical="center" shrinkToFit="1"/>
      <protection hidden="1"/>
    </xf>
    <xf numFmtId="49" fontId="13" fillId="0" borderId="16" xfId="0" applyNumberFormat="1" applyFont="1" applyBorder="1" applyAlignment="1" applyProtection="1">
      <alignment horizontal="left" vertical="center" shrinkToFit="1"/>
      <protection locked="0"/>
    </xf>
    <xf numFmtId="0" fontId="0" fillId="0" borderId="0" xfId="0" applyAlignment="1">
      <alignment vertical="center"/>
    </xf>
    <xf numFmtId="0" fontId="0" fillId="0" borderId="0" xfId="0" applyProtection="1">
      <alignment vertical="center"/>
    </xf>
    <xf numFmtId="0" fontId="16" fillId="0" borderId="0" xfId="0" applyFont="1" applyAlignment="1" applyProtection="1">
      <alignment horizontal="right" vertical="center"/>
    </xf>
    <xf numFmtId="0" fontId="0" fillId="0" borderId="0" xfId="0" applyNumberFormat="1" applyProtection="1">
      <alignment vertical="center"/>
    </xf>
    <xf numFmtId="0" fontId="0" fillId="0" borderId="0" xfId="0" applyNumberFormat="1" applyFill="1" applyBorder="1" applyAlignment="1" applyProtection="1">
      <alignment vertical="center"/>
    </xf>
    <xf numFmtId="0" fontId="15" fillId="2" borderId="9" xfId="0" applyNumberFormat="1" applyFont="1" applyFill="1" applyBorder="1" applyAlignment="1" applyProtection="1">
      <alignment horizontal="left" vertical="center" indent="1"/>
    </xf>
    <xf numFmtId="0" fontId="15" fillId="2" borderId="9" xfId="0" applyFont="1" applyFill="1" applyBorder="1" applyAlignment="1" applyProtection="1">
      <alignment horizontal="right" vertical="center"/>
    </xf>
    <xf numFmtId="0" fontId="15" fillId="2" borderId="10" xfId="0" applyFont="1" applyFill="1" applyBorder="1" applyAlignment="1" applyProtection="1">
      <alignment horizontal="right" vertical="center"/>
    </xf>
    <xf numFmtId="179" fontId="10" fillId="5" borderId="18" xfId="1" applyNumberFormat="1" applyFont="1" applyFill="1" applyBorder="1" applyAlignment="1" applyProtection="1">
      <alignment vertical="center" shrinkToFit="1"/>
    </xf>
    <xf numFmtId="0" fontId="23" fillId="6" borderId="25" xfId="0" applyFont="1" applyFill="1" applyBorder="1" applyAlignment="1" applyProtection="1">
      <alignment vertical="top" wrapText="1"/>
    </xf>
    <xf numFmtId="0" fontId="13" fillId="6" borderId="26" xfId="0" applyFont="1" applyFill="1" applyBorder="1" applyAlignment="1" applyProtection="1">
      <alignment vertical="top" wrapText="1"/>
    </xf>
    <xf numFmtId="0" fontId="13" fillId="6" borderId="58" xfId="0" applyFont="1" applyFill="1" applyBorder="1" applyAlignment="1" applyProtection="1">
      <alignment vertical="top" wrapText="1"/>
    </xf>
    <xf numFmtId="0" fontId="23" fillId="6" borderId="39" xfId="0" applyFont="1" applyFill="1" applyBorder="1" applyAlignment="1" applyProtection="1">
      <alignment vertical="top" wrapText="1"/>
    </xf>
    <xf numFmtId="0" fontId="13" fillId="6" borderId="19" xfId="0" applyFont="1" applyFill="1" applyBorder="1" applyAlignment="1" applyProtection="1">
      <alignment vertical="top" wrapText="1"/>
    </xf>
    <xf numFmtId="0" fontId="23" fillId="6" borderId="19" xfId="0" applyFont="1" applyFill="1" applyBorder="1" applyAlignment="1" applyProtection="1">
      <alignment vertical="top" wrapText="1"/>
    </xf>
    <xf numFmtId="0" fontId="23" fillId="6" borderId="72" xfId="0" applyFont="1" applyFill="1" applyBorder="1" applyAlignment="1" applyProtection="1">
      <alignment vertical="top" wrapText="1"/>
    </xf>
    <xf numFmtId="0" fontId="22" fillId="0" borderId="4" xfId="0" applyFont="1" applyFill="1" applyBorder="1" applyAlignment="1" applyProtection="1">
      <alignment vertical="center"/>
    </xf>
    <xf numFmtId="0" fontId="22" fillId="0" borderId="4" xfId="0" applyNumberFormat="1" applyFont="1" applyFill="1" applyBorder="1" applyAlignment="1" applyProtection="1">
      <alignment vertical="center"/>
    </xf>
    <xf numFmtId="181" fontId="34" fillId="5" borderId="8" xfId="0" applyNumberFormat="1" applyFont="1" applyFill="1" applyBorder="1" applyAlignment="1" applyProtection="1">
      <alignment horizontal="center" vertical="center" wrapText="1"/>
    </xf>
    <xf numFmtId="181" fontId="34" fillId="5" borderId="10" xfId="0" applyNumberFormat="1" applyFont="1" applyFill="1" applyBorder="1" applyAlignment="1" applyProtection="1">
      <alignment horizontal="center" vertical="center" wrapText="1"/>
    </xf>
    <xf numFmtId="49" fontId="23" fillId="0" borderId="22" xfId="0" applyNumberFormat="1" applyFont="1" applyBorder="1" applyAlignment="1" applyProtection="1">
      <alignment vertical="center"/>
      <protection locked="0"/>
    </xf>
    <xf numFmtId="49" fontId="23" fillId="0" borderId="23" xfId="0" applyNumberFormat="1" applyFont="1" applyBorder="1" applyAlignment="1" applyProtection="1">
      <alignment vertical="center"/>
      <protection locked="0"/>
    </xf>
    <xf numFmtId="49" fontId="23" fillId="0" borderId="24" xfId="0" applyNumberFormat="1" applyFont="1" applyBorder="1" applyAlignment="1" applyProtection="1">
      <alignment vertical="center"/>
      <protection locked="0"/>
    </xf>
    <xf numFmtId="0" fontId="23" fillId="0" borderId="2" xfId="0" applyFont="1" applyBorder="1" applyAlignment="1" applyProtection="1">
      <alignment vertical="center"/>
      <protection locked="0"/>
    </xf>
    <xf numFmtId="0" fontId="23" fillId="0" borderId="4" xfId="0" applyFont="1" applyBorder="1" applyAlignment="1" applyProtection="1">
      <alignment vertical="center"/>
      <protection locked="0"/>
    </xf>
    <xf numFmtId="0" fontId="23" fillId="0" borderId="21" xfId="0" applyFont="1" applyBorder="1" applyAlignment="1" applyProtection="1">
      <alignment vertical="center"/>
      <protection locked="0"/>
    </xf>
    <xf numFmtId="0" fontId="23" fillId="0" borderId="6" xfId="0" applyFont="1" applyBorder="1" applyAlignment="1" applyProtection="1">
      <alignment vertical="center"/>
      <protection locked="0"/>
    </xf>
    <xf numFmtId="0" fontId="23" fillId="0" borderId="14" xfId="0" applyFont="1" applyBorder="1" applyAlignment="1" applyProtection="1">
      <alignment vertical="center"/>
      <protection locked="0"/>
    </xf>
    <xf numFmtId="0" fontId="23" fillId="0" borderId="44" xfId="0" applyFont="1" applyBorder="1" applyAlignment="1" applyProtection="1">
      <alignment vertical="center"/>
      <protection locked="0"/>
    </xf>
    <xf numFmtId="49" fontId="23" fillId="0" borderId="2" xfId="0" applyNumberFormat="1" applyFont="1" applyBorder="1" applyAlignment="1" applyProtection="1">
      <alignment vertical="center"/>
      <protection locked="0"/>
    </xf>
    <xf numFmtId="49" fontId="23" fillId="0" borderId="4" xfId="0" applyNumberFormat="1" applyFont="1" applyBorder="1" applyAlignment="1" applyProtection="1">
      <alignment vertical="center"/>
      <protection locked="0"/>
    </xf>
    <xf numFmtId="49" fontId="23" fillId="0" borderId="21" xfId="0" applyNumberFormat="1" applyFont="1" applyBorder="1" applyAlignment="1" applyProtection="1">
      <alignment vertical="center"/>
      <protection locked="0"/>
    </xf>
    <xf numFmtId="177" fontId="23" fillId="0" borderId="22" xfId="0" applyNumberFormat="1" applyFont="1" applyBorder="1" applyAlignment="1" applyProtection="1">
      <alignment horizontal="left" vertical="center" shrinkToFit="1"/>
      <protection locked="0"/>
    </xf>
    <xf numFmtId="177" fontId="23" fillId="0" borderId="23" xfId="0" applyNumberFormat="1" applyFont="1" applyBorder="1" applyAlignment="1" applyProtection="1">
      <alignment horizontal="left" vertical="center" shrinkToFit="1"/>
      <protection locked="0"/>
    </xf>
    <xf numFmtId="177" fontId="23" fillId="0" borderId="23" xfId="0" applyNumberFormat="1" applyFont="1" applyBorder="1" applyAlignment="1" applyProtection="1">
      <alignment horizontal="center" vertical="center" shrinkToFit="1"/>
      <protection hidden="1"/>
    </xf>
    <xf numFmtId="177" fontId="23" fillId="0" borderId="24" xfId="0" applyNumberFormat="1" applyFont="1" applyBorder="1" applyAlignment="1" applyProtection="1">
      <alignment horizontal="center" vertical="center" shrinkToFit="1"/>
      <protection hidden="1"/>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22" fillId="3" borderId="8" xfId="0" applyFont="1" applyFill="1" applyBorder="1" applyAlignment="1">
      <alignment vertical="center" shrinkToFit="1"/>
    </xf>
    <xf numFmtId="0" fontId="22" fillId="3" borderId="59" xfId="0" applyFont="1" applyFill="1" applyBorder="1" applyAlignment="1">
      <alignment vertical="center" shrinkToFit="1"/>
    </xf>
    <xf numFmtId="0" fontId="36" fillId="0" borderId="11" xfId="0" applyFont="1" applyBorder="1" applyAlignment="1" applyProtection="1">
      <alignment vertical="center"/>
      <protection locked="0"/>
    </xf>
    <xf numFmtId="0" fontId="36" fillId="0" borderId="13" xfId="0" applyFont="1" applyBorder="1" applyAlignment="1" applyProtection="1">
      <alignment vertical="center"/>
      <protection locked="0"/>
    </xf>
    <xf numFmtId="0" fontId="36" fillId="0" borderId="16" xfId="0" applyFont="1" applyBorder="1" applyAlignment="1" applyProtection="1">
      <alignment vertical="center"/>
      <protection locked="0"/>
    </xf>
    <xf numFmtId="0" fontId="23" fillId="0" borderId="27" xfId="0" applyFont="1" applyBorder="1" applyAlignment="1" applyProtection="1">
      <alignment vertical="center" wrapText="1"/>
      <protection locked="0"/>
    </xf>
    <xf numFmtId="0" fontId="23" fillId="0" borderId="9"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23" fillId="0" borderId="54" xfId="0" applyFont="1" applyBorder="1" applyAlignment="1" applyProtection="1">
      <alignment vertical="center" shrinkToFit="1"/>
      <protection locked="0"/>
    </xf>
    <xf numFmtId="0" fontId="23" fillId="0" borderId="29" xfId="0" applyFont="1" applyBorder="1" applyAlignment="1" applyProtection="1">
      <alignment vertical="center" shrinkToFit="1"/>
      <protection locked="0"/>
    </xf>
    <xf numFmtId="0" fontId="23" fillId="0" borderId="38" xfId="0" applyFont="1" applyBorder="1" applyAlignment="1" applyProtection="1">
      <alignment vertical="center" shrinkToFit="1"/>
      <protection locked="0"/>
    </xf>
    <xf numFmtId="0" fontId="22" fillId="3" borderId="42" xfId="0" applyFont="1" applyFill="1" applyBorder="1" applyAlignment="1">
      <alignment vertical="center"/>
    </xf>
    <xf numFmtId="0" fontId="22" fillId="3" borderId="3" xfId="0" applyFont="1" applyFill="1" applyBorder="1" applyAlignment="1">
      <alignment vertical="center"/>
    </xf>
    <xf numFmtId="0" fontId="22" fillId="3" borderId="40" xfId="0" applyFont="1" applyFill="1" applyBorder="1" applyAlignment="1">
      <alignment vertical="center"/>
    </xf>
    <xf numFmtId="0" fontId="22" fillId="3" borderId="34" xfId="0" applyFont="1" applyFill="1" applyBorder="1" applyAlignment="1">
      <alignment vertical="center"/>
    </xf>
    <xf numFmtId="0" fontId="22" fillId="0" borderId="2" xfId="0" applyNumberFormat="1" applyFont="1" applyBorder="1" applyAlignment="1" applyProtection="1">
      <alignment vertical="center" wrapText="1"/>
      <protection locked="0"/>
    </xf>
    <xf numFmtId="0" fontId="22" fillId="0" borderId="4" xfId="0" applyNumberFormat="1" applyFont="1" applyBorder="1" applyAlignment="1" applyProtection="1">
      <alignment vertical="center" wrapText="1"/>
      <protection locked="0"/>
    </xf>
    <xf numFmtId="0" fontId="22" fillId="0" borderId="21" xfId="0" applyNumberFormat="1" applyFont="1" applyBorder="1" applyAlignment="1" applyProtection="1">
      <alignment vertical="center" wrapText="1"/>
      <protection locked="0"/>
    </xf>
    <xf numFmtId="180" fontId="22" fillId="3" borderId="70" xfId="0" applyNumberFormat="1" applyFont="1" applyFill="1" applyBorder="1" applyAlignment="1">
      <alignment vertical="center" wrapText="1" shrinkToFit="1"/>
    </xf>
    <xf numFmtId="180" fontId="22" fillId="3" borderId="5" xfId="0" applyNumberFormat="1" applyFont="1" applyFill="1" applyBorder="1" applyAlignment="1">
      <alignment vertical="center" wrapText="1" shrinkToFit="1"/>
    </xf>
    <xf numFmtId="176" fontId="37" fillId="0" borderId="22" xfId="0" applyNumberFormat="1" applyFont="1" applyBorder="1" applyAlignment="1" applyProtection="1">
      <alignment horizontal="center" vertical="center"/>
      <protection locked="0"/>
    </xf>
    <xf numFmtId="176" fontId="37" fillId="0" borderId="23" xfId="0" applyNumberFormat="1" applyFont="1" applyBorder="1" applyAlignment="1" applyProtection="1">
      <alignment horizontal="center" vertical="center"/>
      <protection locked="0"/>
    </xf>
    <xf numFmtId="0" fontId="40" fillId="0" borderId="29" xfId="0" applyFont="1" applyBorder="1" applyAlignment="1" applyProtection="1">
      <alignment horizontal="center" vertical="center"/>
      <protection hidden="1"/>
    </xf>
    <xf numFmtId="0" fontId="23" fillId="0" borderId="2"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21" xfId="0" applyFont="1" applyBorder="1" applyAlignment="1" applyProtection="1">
      <alignment horizontal="left" vertical="center" wrapText="1"/>
      <protection locked="0"/>
    </xf>
    <xf numFmtId="0" fontId="23" fillId="0" borderId="2" xfId="0" applyFont="1" applyBorder="1" applyAlignment="1" applyProtection="1">
      <alignment vertical="center" wrapText="1"/>
      <protection locked="0"/>
    </xf>
    <xf numFmtId="0" fontId="23" fillId="0" borderId="4" xfId="0" applyFont="1" applyBorder="1" applyAlignment="1" applyProtection="1">
      <alignment vertical="center" wrapText="1"/>
      <protection locked="0"/>
    </xf>
    <xf numFmtId="0" fontId="23" fillId="0" borderId="21" xfId="0" applyFont="1" applyBorder="1" applyAlignment="1" applyProtection="1">
      <alignment vertical="center" wrapText="1"/>
      <protection locked="0"/>
    </xf>
    <xf numFmtId="0" fontId="23" fillId="0" borderId="23" xfId="0" applyFont="1" applyBorder="1" applyAlignment="1" applyProtection="1">
      <alignment vertical="center" wrapText="1"/>
      <protection locked="0"/>
    </xf>
    <xf numFmtId="0" fontId="23" fillId="0" borderId="24" xfId="0" applyFont="1" applyBorder="1" applyAlignment="1" applyProtection="1">
      <alignment vertical="center" wrapText="1"/>
      <protection locked="0"/>
    </xf>
    <xf numFmtId="0" fontId="12" fillId="3" borderId="69" xfId="0" applyFont="1" applyFill="1" applyBorder="1" applyAlignment="1">
      <alignment vertical="center" wrapText="1"/>
    </xf>
    <xf numFmtId="0" fontId="12" fillId="3" borderId="39" xfId="0" applyFont="1" applyFill="1" applyBorder="1" applyAlignment="1">
      <alignment vertical="center" wrapText="1"/>
    </xf>
    <xf numFmtId="0" fontId="23" fillId="0" borderId="65" xfId="0" applyFont="1" applyBorder="1" applyAlignment="1" applyProtection="1">
      <alignment vertical="center" wrapText="1"/>
      <protection locked="0"/>
    </xf>
    <xf numFmtId="0" fontId="23" fillId="0" borderId="66" xfId="0" applyFont="1" applyBorder="1" applyAlignment="1" applyProtection="1">
      <alignment vertical="center" wrapText="1"/>
      <protection locked="0"/>
    </xf>
    <xf numFmtId="0" fontId="23" fillId="0" borderId="67" xfId="0" applyFont="1" applyBorder="1" applyAlignment="1" applyProtection="1">
      <alignment vertical="center" wrapText="1"/>
      <protection locked="0"/>
    </xf>
    <xf numFmtId="0" fontId="12" fillId="3" borderId="60" xfId="0" applyFont="1" applyFill="1" applyBorder="1" applyAlignment="1">
      <alignment vertical="center" wrapText="1"/>
    </xf>
    <xf numFmtId="0" fontId="8" fillId="3" borderId="60" xfId="0" applyFont="1" applyFill="1" applyBorder="1" applyAlignment="1">
      <alignment vertical="center" wrapText="1"/>
    </xf>
    <xf numFmtId="0" fontId="8" fillId="3" borderId="39" xfId="0" applyFont="1" applyFill="1" applyBorder="1" applyAlignment="1">
      <alignment vertical="center" wrapText="1"/>
    </xf>
    <xf numFmtId="0" fontId="12" fillId="3" borderId="45" xfId="0" applyFont="1" applyFill="1" applyBorder="1" applyAlignment="1">
      <alignment vertical="center" wrapText="1"/>
    </xf>
    <xf numFmtId="0" fontId="11" fillId="3" borderId="60" xfId="0" applyFont="1" applyFill="1" applyBorder="1" applyAlignment="1">
      <alignment vertical="center"/>
    </xf>
    <xf numFmtId="0" fontId="11" fillId="3" borderId="39" xfId="0" applyFont="1" applyFill="1" applyBorder="1" applyAlignment="1">
      <alignment vertical="center"/>
    </xf>
    <xf numFmtId="0" fontId="23" fillId="0" borderId="11"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16" xfId="0" applyFont="1" applyBorder="1" applyAlignment="1" applyProtection="1">
      <alignment vertical="center"/>
      <protection locked="0"/>
    </xf>
    <xf numFmtId="0" fontId="11" fillId="3" borderId="60" xfId="0" applyFont="1" applyFill="1" applyBorder="1" applyAlignment="1">
      <alignment vertical="center" wrapText="1"/>
    </xf>
    <xf numFmtId="0" fontId="11" fillId="3" borderId="39" xfId="0" applyFont="1" applyFill="1" applyBorder="1" applyAlignment="1">
      <alignment vertical="center" wrapText="1"/>
    </xf>
    <xf numFmtId="0" fontId="22" fillId="3" borderId="8" xfId="0" applyFont="1" applyFill="1" applyBorder="1" applyAlignment="1">
      <alignment horizontal="left" vertical="center" shrinkToFit="1"/>
    </xf>
    <xf numFmtId="0" fontId="22" fillId="3" borderId="59" xfId="0" applyFont="1" applyFill="1" applyBorder="1" applyAlignment="1">
      <alignment horizontal="left" vertical="center" shrinkToFit="1"/>
    </xf>
    <xf numFmtId="0" fontId="29" fillId="0" borderId="104" xfId="0" applyFont="1" applyBorder="1" applyAlignment="1">
      <alignment horizontal="left" vertical="center" wrapText="1"/>
    </xf>
    <xf numFmtId="0" fontId="29" fillId="0" borderId="0" xfId="0" applyFont="1" applyAlignment="1">
      <alignment horizontal="left" vertical="center" wrapText="1"/>
    </xf>
    <xf numFmtId="178" fontId="35" fillId="0" borderId="22" xfId="0" applyNumberFormat="1" applyFont="1" applyBorder="1" applyAlignment="1" applyProtection="1">
      <alignment horizontal="left" vertical="center"/>
      <protection hidden="1"/>
    </xf>
    <xf numFmtId="178" fontId="35" fillId="0" borderId="23" xfId="0" applyNumberFormat="1" applyFont="1" applyBorder="1" applyAlignment="1" applyProtection="1">
      <alignment horizontal="left" vertical="center"/>
      <protection hidden="1"/>
    </xf>
    <xf numFmtId="178" fontId="35" fillId="0" borderId="24" xfId="0" applyNumberFormat="1" applyFont="1" applyBorder="1" applyAlignment="1" applyProtection="1">
      <alignment horizontal="left" vertical="center"/>
      <protection hidden="1"/>
    </xf>
    <xf numFmtId="0" fontId="35" fillId="0" borderId="46" xfId="0" applyFont="1" applyFill="1" applyBorder="1" applyAlignment="1">
      <alignment horizontal="right" vertical="center" shrinkToFit="1"/>
    </xf>
    <xf numFmtId="0" fontId="27" fillId="0" borderId="0" xfId="0" applyFont="1" applyFill="1" applyAlignment="1">
      <alignment horizontal="left" wrapText="1"/>
    </xf>
    <xf numFmtId="0" fontId="23" fillId="6" borderId="37" xfId="0" applyFont="1" applyFill="1" applyBorder="1">
      <alignment vertical="center"/>
    </xf>
    <xf numFmtId="0" fontId="23" fillId="6" borderId="38" xfId="0" applyFont="1" applyFill="1" applyBorder="1">
      <alignment vertical="center"/>
    </xf>
    <xf numFmtId="0" fontId="10" fillId="8" borderId="8" xfId="0" applyFont="1" applyFill="1" applyBorder="1" applyAlignment="1">
      <alignment vertical="center"/>
    </xf>
    <xf numFmtId="0" fontId="10" fillId="8" borderId="10" xfId="0" applyFont="1" applyFill="1" applyBorder="1" applyAlignment="1">
      <alignment vertical="center"/>
    </xf>
    <xf numFmtId="0" fontId="35" fillId="0" borderId="0" xfId="0" applyFont="1" applyFill="1" applyAlignment="1">
      <alignment horizontal="right" vertical="center" shrinkToFit="1"/>
    </xf>
    <xf numFmtId="0" fontId="23" fillId="0" borderId="11" xfId="0" applyFont="1" applyBorder="1" applyAlignment="1" applyProtection="1">
      <alignment vertical="center" wrapText="1"/>
      <protection hidden="1"/>
    </xf>
    <xf numFmtId="0" fontId="23" fillId="0" borderId="13" xfId="0" applyFont="1" applyBorder="1" applyAlignment="1" applyProtection="1">
      <alignment vertical="center" wrapText="1"/>
      <protection hidden="1"/>
    </xf>
    <xf numFmtId="0" fontId="23" fillId="0" borderId="16" xfId="0" applyFont="1" applyBorder="1" applyAlignment="1" applyProtection="1">
      <alignment vertical="center" wrapText="1"/>
      <protection hidden="1"/>
    </xf>
    <xf numFmtId="0" fontId="10" fillId="3" borderId="13" xfId="0" applyFont="1" applyFill="1" applyBorder="1" applyAlignment="1">
      <alignment vertical="center"/>
    </xf>
    <xf numFmtId="0" fontId="10" fillId="3" borderId="34" xfId="0" applyFont="1" applyFill="1" applyBorder="1" applyAlignment="1">
      <alignment vertical="center"/>
    </xf>
    <xf numFmtId="0" fontId="10" fillId="3" borderId="5" xfId="0" applyFont="1" applyFill="1" applyBorder="1" applyAlignment="1">
      <alignment vertical="center"/>
    </xf>
    <xf numFmtId="0" fontId="10" fillId="3" borderId="7" xfId="0" applyFont="1" applyFill="1" applyBorder="1" applyAlignment="1">
      <alignment vertical="center"/>
    </xf>
    <xf numFmtId="0" fontId="10" fillId="3" borderId="43" xfId="0" applyFont="1" applyFill="1" applyBorder="1" applyAlignment="1">
      <alignment vertical="center"/>
    </xf>
    <xf numFmtId="0" fontId="13" fillId="0" borderId="2"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49" fontId="13" fillId="0" borderId="2" xfId="0" applyNumberFormat="1" applyFont="1" applyBorder="1" applyAlignment="1" applyProtection="1">
      <alignment horizontal="left" vertical="center"/>
      <protection locked="0"/>
    </xf>
    <xf numFmtId="49" fontId="13" fillId="0" borderId="4" xfId="0" applyNumberFormat="1" applyFont="1" applyBorder="1" applyAlignment="1" applyProtection="1">
      <alignment horizontal="left" vertical="center"/>
      <protection locked="0"/>
    </xf>
    <xf numFmtId="49" fontId="13" fillId="0" borderId="21" xfId="0" applyNumberFormat="1"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21" xfId="0" applyFont="1" applyBorder="1" applyAlignment="1" applyProtection="1">
      <alignment horizontal="left" vertical="center"/>
      <protection locked="0"/>
    </xf>
    <xf numFmtId="0" fontId="10" fillId="3" borderId="42" xfId="0" applyFont="1" applyFill="1" applyBorder="1" applyAlignment="1">
      <alignment vertical="center"/>
    </xf>
    <xf numFmtId="0" fontId="10" fillId="3" borderId="3" xfId="0" applyFont="1" applyFill="1" applyBorder="1" applyAlignment="1">
      <alignment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13" fillId="0" borderId="22"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10" fillId="3" borderId="23" xfId="0" applyFont="1" applyFill="1" applyBorder="1" applyAlignment="1">
      <alignment vertical="center" wrapText="1"/>
    </xf>
    <xf numFmtId="0" fontId="10" fillId="3" borderId="28" xfId="0" applyFont="1" applyFill="1" applyBorder="1" applyAlignment="1">
      <alignment vertical="center"/>
    </xf>
    <xf numFmtId="0" fontId="12" fillId="3" borderId="31" xfId="0" applyFont="1" applyFill="1" applyBorder="1" applyAlignment="1">
      <alignment vertical="center" wrapText="1"/>
    </xf>
    <xf numFmtId="0" fontId="12" fillId="3" borderId="32" xfId="0" applyFont="1" applyFill="1" applyBorder="1" applyAlignment="1">
      <alignment vertical="center" wrapText="1"/>
    </xf>
    <xf numFmtId="0" fontId="12" fillId="3" borderId="33" xfId="0" applyFont="1" applyFill="1" applyBorder="1" applyAlignment="1">
      <alignment vertical="center" wrapText="1"/>
    </xf>
    <xf numFmtId="0" fontId="1" fillId="3" borderId="40" xfId="0" applyFont="1" applyFill="1" applyBorder="1" applyAlignment="1">
      <alignment vertical="center" wrapText="1"/>
    </xf>
    <xf numFmtId="0" fontId="7" fillId="3" borderId="13" xfId="0" applyFont="1" applyFill="1" applyBorder="1" applyAlignment="1">
      <alignment vertical="center" wrapText="1"/>
    </xf>
    <xf numFmtId="0" fontId="12" fillId="3" borderId="13" xfId="0" applyFont="1" applyFill="1" applyBorder="1" applyAlignment="1">
      <alignment vertical="center" wrapText="1"/>
    </xf>
    <xf numFmtId="0" fontId="12" fillId="3" borderId="16" xfId="0" applyFont="1" applyFill="1" applyBorder="1" applyAlignment="1">
      <alignment vertical="center" wrapText="1"/>
    </xf>
    <xf numFmtId="0" fontId="12" fillId="3" borderId="8" xfId="0" applyFont="1" applyFill="1" applyBorder="1" applyAlignment="1">
      <alignment vertical="center" wrapText="1"/>
    </xf>
    <xf numFmtId="0" fontId="12" fillId="3" borderId="9" xfId="0" applyFont="1" applyFill="1" applyBorder="1" applyAlignment="1">
      <alignment vertical="center" wrapText="1"/>
    </xf>
    <xf numFmtId="0" fontId="12" fillId="3" borderId="10" xfId="0" applyFont="1" applyFill="1" applyBorder="1" applyAlignment="1">
      <alignment vertical="center" wrapText="1"/>
    </xf>
    <xf numFmtId="0" fontId="13" fillId="6" borderId="2" xfId="0" applyFont="1" applyFill="1" applyBorder="1" applyAlignment="1" applyProtection="1">
      <alignment horizontal="left" vertical="center" shrinkToFit="1"/>
      <protection hidden="1"/>
    </xf>
    <xf numFmtId="0" fontId="13" fillId="6" borderId="21" xfId="0" applyFont="1" applyFill="1" applyBorder="1" applyAlignment="1">
      <alignment horizontal="left" vertical="center" shrinkToFit="1"/>
    </xf>
    <xf numFmtId="0" fontId="13" fillId="0" borderId="2" xfId="0" applyFont="1" applyFill="1" applyBorder="1" applyAlignment="1" applyProtection="1">
      <alignment horizontal="left" vertical="center" shrinkToFit="1"/>
      <protection hidden="1"/>
    </xf>
    <xf numFmtId="0" fontId="13" fillId="0" borderId="21" xfId="0" applyFont="1" applyBorder="1" applyAlignment="1">
      <alignment horizontal="left" vertical="center" shrinkToFit="1"/>
    </xf>
    <xf numFmtId="0" fontId="13" fillId="3" borderId="85" xfId="0" applyFont="1" applyFill="1" applyBorder="1" applyAlignment="1">
      <alignment horizontal="center" vertical="center" wrapText="1"/>
    </xf>
    <xf numFmtId="0" fontId="13" fillId="3" borderId="71" xfId="0" applyFont="1" applyFill="1" applyBorder="1" applyAlignment="1">
      <alignment horizontal="center" vertical="center" wrapText="1"/>
    </xf>
    <xf numFmtId="0" fontId="13" fillId="0" borderId="65" xfId="0" applyFont="1" applyFill="1" applyBorder="1" applyAlignment="1" applyProtection="1">
      <alignment horizontal="left" vertical="center" shrinkToFit="1"/>
      <protection hidden="1"/>
    </xf>
    <xf numFmtId="0" fontId="13" fillId="0" borderId="67" xfId="0" applyFont="1" applyBorder="1" applyAlignment="1">
      <alignment horizontal="left" vertical="center" shrinkToFit="1"/>
    </xf>
    <xf numFmtId="0" fontId="12" fillId="0" borderId="70" xfId="0" applyFont="1" applyBorder="1" applyAlignment="1" applyProtection="1">
      <alignment vertical="top" wrapText="1"/>
      <protection locked="0"/>
    </xf>
    <xf numFmtId="0" fontId="12" fillId="0" borderId="30" xfId="0" applyFont="1" applyBorder="1" applyAlignment="1" applyProtection="1">
      <alignment vertical="top" wrapText="1"/>
      <protection locked="0"/>
    </xf>
    <xf numFmtId="0" fontId="12" fillId="0" borderId="52" xfId="0" applyFont="1" applyBorder="1" applyAlignment="1" applyProtection="1">
      <alignment vertical="top" wrapText="1"/>
      <protection locked="0"/>
    </xf>
    <xf numFmtId="0" fontId="12" fillId="0" borderId="37" xfId="0" applyFont="1" applyBorder="1" applyAlignment="1" applyProtection="1">
      <alignment vertical="top" wrapText="1"/>
      <protection locked="0"/>
    </xf>
    <xf numFmtId="0" fontId="12" fillId="0" borderId="29" xfId="0" applyFont="1" applyBorder="1" applyAlignment="1" applyProtection="1">
      <alignment vertical="top" wrapText="1"/>
      <protection locked="0"/>
    </xf>
    <xf numFmtId="0" fontId="12" fillId="0" borderId="38" xfId="0" applyFont="1" applyBorder="1" applyAlignment="1" applyProtection="1">
      <alignment vertical="top" wrapText="1"/>
      <protection locked="0"/>
    </xf>
    <xf numFmtId="0" fontId="12" fillId="3" borderId="42" xfId="0" applyFont="1" applyFill="1" applyBorder="1" applyAlignment="1">
      <alignment vertical="center" shrinkToFit="1"/>
    </xf>
    <xf numFmtId="0" fontId="12" fillId="3" borderId="4" xfId="0" applyFont="1" applyFill="1" applyBorder="1" applyAlignment="1">
      <alignment vertical="center" shrinkToFit="1"/>
    </xf>
    <xf numFmtId="0" fontId="18" fillId="3" borderId="4" xfId="0" applyFont="1" applyFill="1" applyBorder="1" applyAlignment="1">
      <alignment vertical="center" shrinkToFit="1"/>
    </xf>
    <xf numFmtId="0" fontId="0" fillId="3" borderId="4" xfId="0" applyFill="1" applyBorder="1" applyAlignment="1">
      <alignment vertical="center" shrinkToFit="1"/>
    </xf>
    <xf numFmtId="0" fontId="0" fillId="3" borderId="21" xfId="0" applyFill="1" applyBorder="1" applyAlignment="1">
      <alignment vertical="center" shrinkToFit="1"/>
    </xf>
    <xf numFmtId="0" fontId="12" fillId="0" borderId="43"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44" xfId="0" applyFont="1" applyBorder="1" applyAlignment="1" applyProtection="1">
      <alignment vertical="top" wrapText="1"/>
      <protection locked="0"/>
    </xf>
    <xf numFmtId="0" fontId="12" fillId="3" borderId="42" xfId="0" applyFont="1" applyFill="1" applyBorder="1" applyAlignment="1">
      <alignment vertical="center" wrapText="1"/>
    </xf>
    <xf numFmtId="0" fontId="14" fillId="3" borderId="4" xfId="0" applyFont="1" applyFill="1" applyBorder="1" applyAlignment="1">
      <alignment vertical="center" wrapText="1"/>
    </xf>
    <xf numFmtId="0" fontId="0" fillId="3" borderId="4" xfId="0" applyFill="1" applyBorder="1" applyAlignment="1">
      <alignment vertical="center" wrapText="1"/>
    </xf>
    <xf numFmtId="0" fontId="0" fillId="3" borderId="21" xfId="0" applyFill="1" applyBorder="1" applyAlignment="1">
      <alignment vertical="center" wrapText="1"/>
    </xf>
    <xf numFmtId="0" fontId="1" fillId="3" borderId="110" xfId="0" applyFont="1" applyFill="1" applyBorder="1" applyAlignment="1">
      <alignment horizontal="left" vertical="center" wrapText="1"/>
    </xf>
    <xf numFmtId="0" fontId="2" fillId="3" borderId="111" xfId="0" applyFont="1" applyFill="1" applyBorder="1" applyAlignment="1">
      <alignment horizontal="left" vertical="center" wrapText="1"/>
    </xf>
    <xf numFmtId="0" fontId="2" fillId="3" borderId="112"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13" fillId="5" borderId="2" xfId="0" applyFont="1" applyFill="1" applyBorder="1" applyAlignment="1" applyProtection="1">
      <alignment horizontal="left" vertical="center" shrinkToFit="1"/>
      <protection hidden="1"/>
    </xf>
    <xf numFmtId="0" fontId="13" fillId="5" borderId="21" xfId="0" applyFont="1" applyFill="1" applyBorder="1" applyAlignment="1">
      <alignment horizontal="left" vertical="center" shrinkToFit="1"/>
    </xf>
    <xf numFmtId="0" fontId="13" fillId="5" borderId="68" xfId="0" applyFont="1" applyFill="1" applyBorder="1" applyAlignment="1" applyProtection="1">
      <alignment horizontal="left" vertical="center" shrinkToFit="1"/>
      <protection hidden="1"/>
    </xf>
    <xf numFmtId="0" fontId="13" fillId="5" borderId="57" xfId="0" applyFont="1" applyFill="1" applyBorder="1" applyAlignment="1">
      <alignment horizontal="left" vertical="center" shrinkToFit="1"/>
    </xf>
    <xf numFmtId="0" fontId="12" fillId="0" borderId="42"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21" xfId="0" applyFont="1" applyBorder="1" applyAlignment="1" applyProtection="1">
      <alignment horizontal="left" vertical="top" wrapText="1"/>
      <protection locked="0"/>
    </xf>
    <xf numFmtId="0" fontId="12" fillId="0" borderId="41"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protection locked="0"/>
    </xf>
    <xf numFmtId="0" fontId="22" fillId="3" borderId="43" xfId="0" applyFont="1" applyFill="1" applyBorder="1" applyAlignment="1">
      <alignment vertical="center" wrapText="1"/>
    </xf>
    <xf numFmtId="0" fontId="22" fillId="3" borderId="14" xfId="0" applyFont="1" applyFill="1" applyBorder="1" applyAlignment="1">
      <alignment vertical="center" wrapText="1"/>
    </xf>
    <xf numFmtId="0" fontId="22" fillId="3" borderId="44" xfId="0" applyFont="1" applyFill="1" applyBorder="1" applyAlignment="1">
      <alignment vertical="center" wrapText="1"/>
    </xf>
    <xf numFmtId="0" fontId="12" fillId="0" borderId="42"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12" fillId="0" borderId="21" xfId="0" applyFont="1" applyFill="1" applyBorder="1" applyAlignment="1" applyProtection="1">
      <alignment horizontal="left" vertical="top" wrapText="1"/>
      <protection locked="0"/>
    </xf>
    <xf numFmtId="0" fontId="12" fillId="0" borderId="41" xfId="0" applyFont="1" applyFill="1" applyBorder="1" applyAlignment="1" applyProtection="1">
      <alignment horizontal="left" vertical="top" wrapText="1"/>
      <protection locked="0"/>
    </xf>
    <xf numFmtId="0" fontId="12" fillId="0" borderId="23" xfId="0" applyFont="1" applyFill="1" applyBorder="1" applyAlignment="1" applyProtection="1">
      <alignment horizontal="left" vertical="top" wrapText="1"/>
      <protection locked="0"/>
    </xf>
    <xf numFmtId="0" fontId="12" fillId="0" borderId="24" xfId="0" applyFont="1" applyFill="1" applyBorder="1" applyAlignment="1" applyProtection="1">
      <alignment horizontal="left" vertical="top" wrapText="1"/>
      <protection locked="0"/>
    </xf>
    <xf numFmtId="0" fontId="12" fillId="3" borderId="43" xfId="0" applyFont="1" applyFill="1" applyBorder="1" applyAlignment="1">
      <alignment vertical="center" wrapText="1"/>
    </xf>
    <xf numFmtId="0" fontId="12" fillId="3" borderId="14" xfId="0" applyFont="1" applyFill="1" applyBorder="1" applyAlignment="1">
      <alignment vertical="center" wrapText="1"/>
    </xf>
    <xf numFmtId="0" fontId="12" fillId="3" borderId="44" xfId="0" applyFont="1" applyFill="1" applyBorder="1" applyAlignment="1">
      <alignment vertical="center" wrapText="1"/>
    </xf>
    <xf numFmtId="0" fontId="12" fillId="0" borderId="70" xfId="0" applyFont="1" applyFill="1" applyBorder="1" applyAlignment="1" applyProtection="1">
      <alignment horizontal="left" vertical="top" wrapText="1"/>
      <protection locked="0"/>
    </xf>
    <xf numFmtId="0" fontId="12" fillId="0" borderId="30" xfId="0" applyFont="1" applyFill="1" applyBorder="1" applyAlignment="1" applyProtection="1">
      <alignment horizontal="left" vertical="top" wrapText="1"/>
      <protection locked="0"/>
    </xf>
    <xf numFmtId="0" fontId="12" fillId="0" borderId="52" xfId="0" applyFont="1" applyFill="1" applyBorder="1" applyAlignment="1" applyProtection="1">
      <alignment horizontal="left" vertical="top" wrapText="1"/>
      <protection locked="0"/>
    </xf>
    <xf numFmtId="0" fontId="12" fillId="0" borderId="55"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47" xfId="0" applyFont="1" applyFill="1" applyBorder="1" applyAlignment="1" applyProtection="1">
      <alignment horizontal="left" vertical="top" wrapText="1"/>
      <protection locked="0"/>
    </xf>
    <xf numFmtId="0" fontId="12" fillId="0" borderId="43" xfId="0" applyFont="1" applyFill="1" applyBorder="1" applyAlignment="1" applyProtection="1">
      <alignment horizontal="left" vertical="top" wrapText="1"/>
      <protection locked="0"/>
    </xf>
    <xf numFmtId="0" fontId="12" fillId="0" borderId="14" xfId="0" applyFont="1" applyFill="1" applyBorder="1" applyAlignment="1" applyProtection="1">
      <alignment horizontal="left" vertical="top" wrapText="1"/>
      <protection locked="0"/>
    </xf>
    <xf numFmtId="0" fontId="12" fillId="0" borderId="44" xfId="0" applyFont="1" applyFill="1" applyBorder="1" applyAlignment="1" applyProtection="1">
      <alignment horizontal="left" vertical="top" wrapText="1"/>
      <protection locked="0"/>
    </xf>
    <xf numFmtId="180" fontId="22" fillId="3" borderId="41" xfId="0" applyNumberFormat="1" applyFont="1" applyFill="1" applyBorder="1" applyAlignment="1">
      <alignment vertical="center" wrapText="1" shrinkToFit="1"/>
    </xf>
    <xf numFmtId="180" fontId="22" fillId="3" borderId="28" xfId="0" applyNumberFormat="1" applyFont="1" applyFill="1" applyBorder="1" applyAlignment="1">
      <alignment vertical="center" wrapText="1" shrinkToFit="1"/>
    </xf>
    <xf numFmtId="181" fontId="37" fillId="0" borderId="22" xfId="0" applyNumberFormat="1" applyFont="1" applyBorder="1" applyAlignment="1" applyProtection="1">
      <alignment horizontal="center" vertical="center" wrapText="1"/>
      <protection hidden="1"/>
    </xf>
    <xf numFmtId="181" fontId="37" fillId="0" borderId="23" xfId="0" applyNumberFormat="1" applyFont="1" applyBorder="1" applyAlignment="1" applyProtection="1">
      <alignment horizontal="center" vertical="center" wrapText="1"/>
      <protection hidden="1"/>
    </xf>
    <xf numFmtId="181" fontId="37" fillId="0" borderId="24" xfId="0" applyNumberFormat="1" applyFont="1" applyBorder="1" applyAlignment="1" applyProtection="1">
      <alignment horizontal="center" vertical="center" wrapText="1"/>
      <protection hidden="1"/>
    </xf>
    <xf numFmtId="0" fontId="13" fillId="3" borderId="4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3" fillId="3" borderId="44" xfId="0" applyFont="1" applyFill="1" applyBorder="1" applyAlignment="1">
      <alignment horizontal="left" vertical="center" wrapText="1"/>
    </xf>
    <xf numFmtId="0" fontId="16" fillId="0" borderId="0" xfId="0" applyFont="1" applyAlignment="1" applyProtection="1">
      <alignment horizontal="right" vertical="center"/>
      <protection hidden="1"/>
    </xf>
    <xf numFmtId="0" fontId="3" fillId="0" borderId="1" xfId="0" applyFont="1" applyFill="1" applyBorder="1" applyAlignment="1" applyProtection="1">
      <alignment horizontal="left" vertical="center" wrapText="1"/>
      <protection hidden="1"/>
    </xf>
    <xf numFmtId="0" fontId="3" fillId="0" borderId="2" xfId="0" applyFont="1" applyFill="1" applyBorder="1" applyAlignment="1" applyProtection="1">
      <alignment horizontal="left" vertical="center" wrapText="1"/>
      <protection hidden="1"/>
    </xf>
    <xf numFmtId="0" fontId="3" fillId="0" borderId="86" xfId="0" applyFont="1" applyFill="1" applyBorder="1" applyAlignment="1" applyProtection="1">
      <alignment horizontal="left" vertical="center" wrapText="1"/>
      <protection hidden="1"/>
    </xf>
    <xf numFmtId="0" fontId="3" fillId="0" borderId="1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12" fillId="3" borderId="70" xfId="0" applyFont="1" applyFill="1" applyBorder="1" applyAlignment="1">
      <alignment vertical="center" wrapText="1"/>
    </xf>
    <xf numFmtId="0" fontId="12" fillId="3" borderId="30" xfId="0" applyFont="1" applyFill="1" applyBorder="1" applyAlignment="1">
      <alignment vertical="center" wrapText="1"/>
    </xf>
    <xf numFmtId="0" fontId="12" fillId="3" borderId="52" xfId="0" applyFont="1" applyFill="1" applyBorder="1" applyAlignment="1">
      <alignment vertical="center" wrapText="1"/>
    </xf>
    <xf numFmtId="0" fontId="12" fillId="3" borderId="70" xfId="0" applyFont="1" applyFill="1" applyBorder="1" applyAlignment="1">
      <alignment wrapText="1"/>
    </xf>
    <xf numFmtId="0" fontId="12" fillId="3" borderId="30" xfId="0" applyFont="1" applyFill="1" applyBorder="1" applyAlignment="1">
      <alignment wrapText="1"/>
    </xf>
    <xf numFmtId="0" fontId="12" fillId="3" borderId="52" xfId="0" applyFont="1" applyFill="1" applyBorder="1" applyAlignment="1">
      <alignment wrapText="1"/>
    </xf>
    <xf numFmtId="0" fontId="22" fillId="3" borderId="49" xfId="0" applyFont="1" applyFill="1" applyBorder="1" applyAlignment="1">
      <alignment wrapText="1"/>
    </xf>
    <xf numFmtId="0" fontId="19" fillId="3" borderId="46" xfId="0" applyFont="1" applyFill="1" applyBorder="1" applyAlignment="1">
      <alignment wrapText="1"/>
    </xf>
    <xf numFmtId="0" fontId="19" fillId="3" borderId="48" xfId="0" applyFont="1" applyFill="1" applyBorder="1" applyAlignment="1">
      <alignment wrapText="1"/>
    </xf>
    <xf numFmtId="0" fontId="23" fillId="3" borderId="43" xfId="0" applyFont="1" applyFill="1" applyBorder="1" applyAlignment="1">
      <alignment horizontal="left" vertical="center" wrapText="1" shrinkToFit="1"/>
    </xf>
    <xf numFmtId="0" fontId="23" fillId="3" borderId="14" xfId="0" applyFont="1" applyFill="1" applyBorder="1" applyAlignment="1">
      <alignment horizontal="left" vertical="center" shrinkToFit="1"/>
    </xf>
    <xf numFmtId="0" fontId="23" fillId="3" borderId="44" xfId="0" applyFont="1" applyFill="1" applyBorder="1" applyAlignment="1">
      <alignment horizontal="left" vertical="center" shrinkToFit="1"/>
    </xf>
    <xf numFmtId="0" fontId="13" fillId="3" borderId="43" xfId="0" applyFont="1" applyFill="1" applyBorder="1" applyAlignment="1">
      <alignment horizontal="left" vertical="center" wrapText="1" shrinkToFit="1"/>
    </xf>
    <xf numFmtId="0" fontId="13" fillId="3" borderId="14" xfId="0" applyFont="1" applyFill="1" applyBorder="1" applyAlignment="1">
      <alignment horizontal="left" vertical="center" shrinkToFit="1"/>
    </xf>
    <xf numFmtId="0" fontId="13" fillId="3" borderId="44" xfId="0" applyFont="1" applyFill="1" applyBorder="1" applyAlignment="1">
      <alignment horizontal="left" vertical="center" shrinkToFit="1"/>
    </xf>
    <xf numFmtId="0" fontId="39" fillId="0" borderId="55" xfId="0" applyFont="1" applyBorder="1" applyAlignment="1">
      <alignment horizontal="left" vertical="center" wrapText="1"/>
    </xf>
    <xf numFmtId="0" fontId="39" fillId="0" borderId="0" xfId="0" applyFont="1" applyBorder="1" applyAlignment="1">
      <alignment horizontal="left" vertical="center" wrapText="1"/>
    </xf>
    <xf numFmtId="0" fontId="12" fillId="8" borderId="42" xfId="0" applyFont="1" applyFill="1" applyBorder="1" applyAlignment="1">
      <alignment vertical="top" wrapText="1"/>
    </xf>
    <xf numFmtId="0" fontId="12" fillId="8" borderId="4" xfId="0" applyFont="1" applyFill="1" applyBorder="1" applyAlignment="1">
      <alignment vertical="top" wrapText="1"/>
    </xf>
    <xf numFmtId="0" fontId="12" fillId="8" borderId="21" xfId="0" applyFont="1" applyFill="1" applyBorder="1" applyAlignment="1">
      <alignment vertical="top" wrapText="1"/>
    </xf>
    <xf numFmtId="0" fontId="12" fillId="5" borderId="70" xfId="0" applyFont="1" applyFill="1" applyBorder="1" applyAlignment="1" applyProtection="1">
      <alignment horizontal="left" vertical="top" wrapText="1"/>
    </xf>
    <xf numFmtId="0" fontId="12" fillId="5" borderId="30" xfId="0" applyFont="1" applyFill="1" applyBorder="1" applyAlignment="1" applyProtection="1">
      <alignment horizontal="left" vertical="top" wrapText="1"/>
    </xf>
    <xf numFmtId="0" fontId="12" fillId="5" borderId="52" xfId="0" applyFont="1" applyFill="1" applyBorder="1" applyAlignment="1" applyProtection="1">
      <alignment horizontal="left" vertical="top" wrapText="1"/>
    </xf>
    <xf numFmtId="0" fontId="12" fillId="5" borderId="55" xfId="0" applyFont="1" applyFill="1" applyBorder="1" applyAlignment="1" applyProtection="1">
      <alignment horizontal="left" vertical="top" wrapText="1"/>
    </xf>
    <xf numFmtId="0" fontId="12" fillId="5" borderId="0" xfId="0" applyFont="1" applyFill="1" applyBorder="1" applyAlignment="1" applyProtection="1">
      <alignment horizontal="left" vertical="top" wrapText="1"/>
    </xf>
    <xf numFmtId="0" fontId="12" fillId="5" borderId="47" xfId="0" applyFont="1" applyFill="1" applyBorder="1" applyAlignment="1" applyProtection="1">
      <alignment horizontal="left" vertical="top" wrapText="1"/>
    </xf>
    <xf numFmtId="0" fontId="12" fillId="5" borderId="43" xfId="0" applyFont="1" applyFill="1" applyBorder="1" applyAlignment="1" applyProtection="1">
      <alignment horizontal="left" vertical="top" wrapText="1"/>
    </xf>
    <xf numFmtId="0" fontId="12" fillId="5" borderId="14" xfId="0" applyFont="1" applyFill="1" applyBorder="1" applyAlignment="1" applyProtection="1">
      <alignment horizontal="left" vertical="top" wrapText="1"/>
    </xf>
    <xf numFmtId="0" fontId="12" fillId="5" borderId="44" xfId="0" applyFont="1" applyFill="1" applyBorder="1" applyAlignment="1" applyProtection="1">
      <alignment horizontal="left" vertical="top" wrapText="1"/>
    </xf>
    <xf numFmtId="0" fontId="12" fillId="3" borderId="40" xfId="0" applyFont="1" applyFill="1" applyBorder="1" applyAlignment="1">
      <alignment vertical="center" wrapText="1"/>
    </xf>
    <xf numFmtId="0" fontId="12" fillId="0" borderId="42" xfId="0" applyFont="1" applyFill="1" applyBorder="1" applyAlignment="1" applyProtection="1">
      <alignment vertical="top" wrapText="1"/>
      <protection locked="0"/>
    </xf>
    <xf numFmtId="0" fontId="12" fillId="0" borderId="4" xfId="0" applyFont="1" applyFill="1" applyBorder="1" applyAlignment="1" applyProtection="1">
      <alignment vertical="top" wrapText="1"/>
      <protection locked="0"/>
    </xf>
    <xf numFmtId="0" fontId="12" fillId="0" borderId="21" xfId="0" applyFont="1" applyFill="1" applyBorder="1" applyAlignment="1" applyProtection="1">
      <alignment vertical="top" wrapText="1"/>
      <protection locked="0"/>
    </xf>
    <xf numFmtId="0" fontId="12" fillId="0" borderId="41" xfId="0" applyFont="1" applyFill="1" applyBorder="1" applyAlignment="1" applyProtection="1">
      <alignment vertical="top" wrapText="1"/>
      <protection locked="0"/>
    </xf>
    <xf numFmtId="0" fontId="12" fillId="0" borderId="23" xfId="0" applyFont="1" applyFill="1" applyBorder="1" applyAlignment="1" applyProtection="1">
      <alignment vertical="top" wrapText="1"/>
      <protection locked="0"/>
    </xf>
    <xf numFmtId="0" fontId="12" fillId="0" borderId="24" xfId="0" applyFont="1" applyFill="1" applyBorder="1" applyAlignment="1" applyProtection="1">
      <alignment vertical="top" wrapText="1"/>
      <protection locked="0"/>
    </xf>
    <xf numFmtId="0" fontId="12" fillId="3" borderId="42" xfId="0" applyFont="1" applyFill="1" applyBorder="1" applyAlignment="1">
      <alignment vertical="top" wrapText="1"/>
    </xf>
    <xf numFmtId="0" fontId="12" fillId="3" borderId="4" xfId="0" applyFont="1" applyFill="1" applyBorder="1" applyAlignment="1">
      <alignment vertical="top" wrapText="1"/>
    </xf>
    <xf numFmtId="0" fontId="12" fillId="3" borderId="21" xfId="0" applyFont="1" applyFill="1" applyBorder="1" applyAlignment="1">
      <alignment vertical="top" wrapText="1"/>
    </xf>
    <xf numFmtId="0" fontId="15" fillId="2" borderId="0" xfId="0" applyFont="1" applyFill="1" applyAlignment="1">
      <alignment vertical="center"/>
    </xf>
    <xf numFmtId="0" fontId="13" fillId="2" borderId="56"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179" fontId="10" fillId="5" borderId="61" xfId="1" applyNumberFormat="1" applyFont="1" applyFill="1" applyBorder="1" applyAlignment="1" applyProtection="1">
      <alignment vertical="center" shrinkToFit="1"/>
      <protection hidden="1"/>
    </xf>
    <xf numFmtId="179" fontId="10" fillId="5" borderId="124" xfId="1" applyNumberFormat="1" applyFont="1" applyFill="1" applyBorder="1" applyAlignment="1" applyProtection="1">
      <alignment vertical="center" shrinkToFit="1"/>
      <protection hidden="1"/>
    </xf>
    <xf numFmtId="179" fontId="10" fillId="5" borderId="72" xfId="1" applyNumberFormat="1" applyFont="1" applyFill="1" applyBorder="1" applyAlignment="1" applyProtection="1">
      <alignment vertical="center" shrinkToFit="1"/>
      <protection hidden="1"/>
    </xf>
    <xf numFmtId="0" fontId="13" fillId="3" borderId="31" xfId="0" applyFont="1" applyFill="1" applyBorder="1" applyAlignment="1">
      <alignment horizontal="center" vertical="center" textRotation="255"/>
    </xf>
    <xf numFmtId="0" fontId="13" fillId="3" borderId="32" xfId="0" applyFont="1" applyFill="1" applyBorder="1" applyAlignment="1">
      <alignment horizontal="center" vertical="center" textRotation="255"/>
    </xf>
    <xf numFmtId="0" fontId="13" fillId="3" borderId="33" xfId="0" applyFont="1" applyFill="1" applyBorder="1" applyAlignment="1">
      <alignment horizontal="center" vertical="center" textRotation="255"/>
    </xf>
    <xf numFmtId="0" fontId="13" fillId="0" borderId="118" xfId="0" applyFont="1" applyFill="1" applyBorder="1" applyAlignment="1" applyProtection="1">
      <alignment vertical="top" wrapText="1"/>
      <protection locked="0"/>
    </xf>
    <xf numFmtId="0" fontId="0" fillId="0" borderId="118" xfId="0" applyBorder="1" applyAlignment="1" applyProtection="1">
      <alignment vertical="center"/>
      <protection locked="0"/>
    </xf>
    <xf numFmtId="0" fontId="13" fillId="0" borderId="73" xfId="0" applyFont="1" applyFill="1" applyBorder="1" applyAlignment="1" applyProtection="1">
      <alignment vertical="top" wrapText="1"/>
      <protection locked="0"/>
    </xf>
    <xf numFmtId="0" fontId="0" fillId="0" borderId="73" xfId="0" applyBorder="1" applyAlignment="1" applyProtection="1">
      <alignment vertical="center"/>
      <protection locked="0"/>
    </xf>
    <xf numFmtId="0" fontId="14" fillId="3" borderId="41"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120" xfId="0" applyFont="1" applyFill="1" applyBorder="1" applyAlignment="1">
      <alignment horizontal="left" vertical="center" wrapText="1"/>
    </xf>
    <xf numFmtId="0" fontId="13" fillId="3" borderId="119" xfId="0" applyFont="1" applyFill="1" applyBorder="1" applyAlignment="1">
      <alignment vertical="center" wrapText="1" shrinkToFit="1"/>
    </xf>
    <xf numFmtId="0" fontId="13" fillId="3" borderId="119" xfId="0" applyFont="1" applyFill="1" applyBorder="1" applyAlignment="1">
      <alignment vertical="center" shrinkToFit="1"/>
    </xf>
    <xf numFmtId="0" fontId="0" fillId="0" borderId="119" xfId="0" applyBorder="1" applyAlignment="1">
      <alignment vertical="center"/>
    </xf>
    <xf numFmtId="0" fontId="13" fillId="3" borderId="118" xfId="0" applyFont="1" applyFill="1" applyBorder="1" applyAlignment="1">
      <alignment vertical="center" wrapText="1" shrinkToFit="1"/>
    </xf>
    <xf numFmtId="0" fontId="13" fillId="3" borderId="118" xfId="0" applyFont="1" applyFill="1" applyBorder="1" applyAlignment="1">
      <alignment vertical="center" shrinkToFit="1"/>
    </xf>
    <xf numFmtId="0" fontId="0" fillId="0" borderId="118" xfId="0" applyBorder="1" applyAlignment="1">
      <alignment vertical="center"/>
    </xf>
    <xf numFmtId="0" fontId="13" fillId="3" borderId="73" xfId="0" applyFont="1" applyFill="1" applyBorder="1" applyAlignment="1">
      <alignment vertical="center" shrinkToFit="1"/>
    </xf>
    <xf numFmtId="0" fontId="0" fillId="0" borderId="73" xfId="0" applyBorder="1" applyAlignment="1">
      <alignment vertical="center"/>
    </xf>
    <xf numFmtId="0" fontId="13" fillId="0" borderId="119" xfId="0" applyFont="1" applyFill="1" applyBorder="1" applyAlignment="1" applyProtection="1">
      <alignment vertical="top" wrapText="1"/>
      <protection locked="0"/>
    </xf>
    <xf numFmtId="0" fontId="0" fillId="0" borderId="119" xfId="0" applyBorder="1" applyAlignment="1" applyProtection="1">
      <alignment vertical="center"/>
      <protection locked="0"/>
    </xf>
    <xf numFmtId="0" fontId="50" fillId="3" borderId="13" xfId="0" applyFont="1" applyFill="1" applyBorder="1" applyAlignment="1">
      <alignment vertical="center" wrapText="1"/>
    </xf>
    <xf numFmtId="0" fontId="50" fillId="3" borderId="105" xfId="0" applyFont="1" applyFill="1" applyBorder="1" applyAlignment="1">
      <alignment vertical="center" wrapText="1"/>
    </xf>
    <xf numFmtId="0" fontId="13" fillId="3" borderId="6" xfId="0" applyFont="1" applyFill="1" applyBorder="1" applyAlignment="1">
      <alignment vertical="center" wrapText="1"/>
    </xf>
    <xf numFmtId="0" fontId="13" fillId="3" borderId="14" xfId="0" applyFont="1" applyFill="1" applyBorder="1" applyAlignment="1">
      <alignment vertical="center" wrapText="1"/>
    </xf>
    <xf numFmtId="0" fontId="13" fillId="3" borderId="107" xfId="0" applyFont="1" applyFill="1" applyBorder="1" applyAlignment="1">
      <alignment vertical="center" wrapText="1"/>
    </xf>
    <xf numFmtId="0" fontId="12" fillId="3" borderId="64" xfId="0" applyFont="1" applyFill="1" applyBorder="1" applyAlignment="1">
      <alignment vertical="center" wrapText="1"/>
    </xf>
    <xf numFmtId="0" fontId="12" fillId="3" borderId="5" xfId="0" applyFont="1" applyFill="1" applyBorder="1" applyAlignment="1">
      <alignment vertical="center" wrapText="1"/>
    </xf>
    <xf numFmtId="0" fontId="12" fillId="3" borderId="54" xfId="0" applyFont="1" applyFill="1" applyBorder="1" applyAlignment="1">
      <alignment vertical="center" wrapText="1"/>
    </xf>
    <xf numFmtId="0" fontId="12" fillId="3" borderId="36" xfId="0" applyFont="1" applyFill="1" applyBorder="1" applyAlignment="1">
      <alignment vertical="center" wrapText="1"/>
    </xf>
    <xf numFmtId="0" fontId="39" fillId="0" borderId="0" xfId="0" applyFont="1" applyBorder="1" applyAlignment="1" applyProtection="1">
      <alignment horizontal="left" vertical="top" wrapText="1"/>
      <protection hidden="1"/>
    </xf>
    <xf numFmtId="0" fontId="50" fillId="3" borderId="60" xfId="0" applyFont="1" applyFill="1" applyBorder="1" applyAlignment="1">
      <alignment horizontal="left" vertical="top" wrapText="1"/>
    </xf>
    <xf numFmtId="0" fontId="50" fillId="3" borderId="39" xfId="0" applyFont="1" applyFill="1" applyBorder="1" applyAlignment="1">
      <alignment horizontal="left" vertical="top" wrapText="1"/>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46" xfId="0" applyFont="1" applyFill="1" applyBorder="1" applyAlignment="1">
      <alignment vertical="center" shrinkToFit="1"/>
    </xf>
    <xf numFmtId="0" fontId="13" fillId="3" borderId="0" xfId="0" applyFont="1" applyFill="1" applyBorder="1" applyAlignment="1">
      <alignment vertical="center" shrinkToFit="1"/>
    </xf>
    <xf numFmtId="0" fontId="13" fillId="5" borderId="96" xfId="0" applyFont="1" applyFill="1" applyBorder="1" applyAlignment="1">
      <alignment horizontal="center" vertical="center"/>
    </xf>
    <xf numFmtId="0" fontId="13" fillId="5" borderId="97" xfId="0" applyFont="1" applyFill="1" applyBorder="1" applyAlignment="1">
      <alignment horizontal="center" vertical="center"/>
    </xf>
    <xf numFmtId="0" fontId="13" fillId="5" borderId="98" xfId="0" applyFont="1" applyFill="1" applyBorder="1" applyAlignment="1">
      <alignment horizontal="center" vertical="center"/>
    </xf>
    <xf numFmtId="0" fontId="13" fillId="5" borderId="99" xfId="0" applyFont="1" applyFill="1" applyBorder="1" applyAlignment="1">
      <alignment horizontal="center" vertical="center"/>
    </xf>
    <xf numFmtId="0" fontId="13" fillId="5" borderId="100" xfId="0" applyFont="1" applyFill="1" applyBorder="1" applyAlignment="1">
      <alignment horizontal="center" vertical="center"/>
    </xf>
    <xf numFmtId="0" fontId="13" fillId="5" borderId="101" xfId="0" applyFont="1" applyFill="1" applyBorder="1" applyAlignment="1">
      <alignment horizontal="center" vertical="center"/>
    </xf>
    <xf numFmtId="0" fontId="13" fillId="3" borderId="42" xfId="0" applyFont="1" applyFill="1" applyBorder="1" applyAlignment="1">
      <alignment vertical="center" wrapText="1"/>
    </xf>
    <xf numFmtId="0" fontId="13" fillId="3" borderId="4" xfId="0" applyFont="1" applyFill="1" applyBorder="1" applyAlignment="1">
      <alignment vertical="center" wrapText="1"/>
    </xf>
    <xf numFmtId="0" fontId="13" fillId="3" borderId="106" xfId="0" applyFont="1" applyFill="1" applyBorder="1" applyAlignment="1">
      <alignment vertical="center" wrapText="1"/>
    </xf>
    <xf numFmtId="0" fontId="13" fillId="3" borderId="42" xfId="0" applyFont="1" applyFill="1" applyBorder="1" applyAlignment="1">
      <alignment vertical="center" shrinkToFit="1"/>
    </xf>
    <xf numFmtId="0" fontId="13" fillId="3" borderId="4" xfId="0" applyFont="1" applyFill="1" applyBorder="1" applyAlignment="1">
      <alignment vertical="center" shrinkToFit="1"/>
    </xf>
    <xf numFmtId="0" fontId="50" fillId="3" borderId="4" xfId="0" applyFont="1" applyFill="1" applyBorder="1" applyAlignment="1">
      <alignment vertical="center" wrapText="1"/>
    </xf>
    <xf numFmtId="0" fontId="13" fillId="3" borderId="10" xfId="0" applyFont="1" applyFill="1" applyBorder="1" applyAlignment="1">
      <alignment horizontal="center" vertical="center"/>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33" fillId="0" borderId="0" xfId="0" applyFont="1" applyAlignment="1">
      <alignment vertical="center" wrapText="1"/>
    </xf>
    <xf numFmtId="0" fontId="45" fillId="8" borderId="46" xfId="0" applyFont="1" applyFill="1" applyBorder="1" applyAlignment="1">
      <alignment vertical="center"/>
    </xf>
    <xf numFmtId="0" fontId="45" fillId="8" borderId="48" xfId="0" applyFont="1" applyFill="1" applyBorder="1" applyAlignment="1">
      <alignment vertical="center"/>
    </xf>
    <xf numFmtId="0" fontId="45" fillId="8" borderId="49" xfId="0" applyFont="1" applyFill="1" applyBorder="1" applyAlignment="1">
      <alignment vertical="center"/>
    </xf>
    <xf numFmtId="0" fontId="44" fillId="6" borderId="29" xfId="0" applyFont="1" applyFill="1" applyBorder="1" applyAlignment="1">
      <alignment vertical="center" shrinkToFit="1"/>
    </xf>
    <xf numFmtId="0" fontId="44" fillId="6" borderId="38" xfId="0" applyFont="1" applyFill="1" applyBorder="1" applyAlignment="1">
      <alignment vertical="center" shrinkToFit="1"/>
    </xf>
    <xf numFmtId="0" fontId="44" fillId="6" borderId="0" xfId="0" applyFont="1" applyFill="1" applyBorder="1" applyAlignment="1">
      <alignment vertical="center" shrinkToFit="1"/>
    </xf>
    <xf numFmtId="0" fontId="44" fillId="6" borderId="47" xfId="0" applyFont="1" applyFill="1" applyBorder="1" applyAlignment="1">
      <alignment vertical="center" shrinkToFit="1"/>
    </xf>
    <xf numFmtId="0" fontId="44" fillId="6" borderId="37" xfId="0" applyFont="1" applyFill="1" applyBorder="1" applyAlignment="1">
      <alignment vertical="center" shrinkToFit="1"/>
    </xf>
    <xf numFmtId="0" fontId="44" fillId="6" borderId="55" xfId="0" applyFont="1" applyFill="1" applyBorder="1" applyAlignment="1">
      <alignment vertical="center" shrinkToFit="1"/>
    </xf>
    <xf numFmtId="0" fontId="41" fillId="0" borderId="29" xfId="0" applyFont="1" applyBorder="1" applyAlignment="1">
      <alignment horizontal="left" vertical="top" wrapText="1"/>
    </xf>
    <xf numFmtId="0" fontId="41" fillId="0" borderId="0" xfId="0" applyFont="1" applyBorder="1" applyAlignment="1">
      <alignment horizontal="left" vertical="top" wrapText="1"/>
    </xf>
  </cellXfs>
  <cellStyles count="3">
    <cellStyle name="桁区切り" xfId="1" builtinId="6"/>
    <cellStyle name="標準" xfId="0" builtinId="0"/>
    <cellStyle name="標準 2" xfId="2" xr:uid="{E62E697B-26EB-4F4A-BAC5-4BD829F0FDB9}"/>
  </cellStyles>
  <dxfs count="859">
    <dxf>
      <font>
        <b/>
        <i val="0"/>
        <color rgb="FFFF0000"/>
      </font>
      <fill>
        <patternFill>
          <bgColor rgb="FFFFFF99"/>
        </patternFill>
      </fill>
    </dxf>
    <dxf>
      <fill>
        <patternFill>
          <bgColor rgb="FFFFFF99"/>
        </patternFill>
      </fill>
    </dxf>
    <dxf>
      <font>
        <color theme="1" tint="0.499984740745262"/>
      </font>
      <fill>
        <patternFill>
          <bgColor rgb="FFFFFF99"/>
        </patternFill>
      </fill>
    </dxf>
    <dxf>
      <font>
        <b/>
        <i val="0"/>
        <color rgb="FFFF0000"/>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1" tint="0.499984740745262"/>
      </font>
      <fill>
        <patternFill>
          <bgColor rgb="FFFFFF99"/>
        </patternFill>
      </fill>
    </dxf>
    <dxf>
      <fill>
        <patternFill>
          <bgColor rgb="FFFFFF99"/>
        </patternFill>
      </fill>
    </dxf>
    <dxf>
      <font>
        <color theme="0" tint="-0.499984740745262"/>
      </font>
      <fill>
        <patternFill>
          <bgColor rgb="FFFFFF99"/>
        </patternFill>
      </fill>
    </dxf>
    <dxf>
      <fill>
        <patternFill>
          <bgColor rgb="FFFFFF99"/>
        </patternFill>
      </fill>
    </dxf>
    <dxf>
      <font>
        <b/>
        <i val="0"/>
        <color auto="1"/>
      </font>
      <fill>
        <patternFill>
          <bgColor rgb="FFFFFF99"/>
        </patternFill>
      </fill>
    </dxf>
    <dxf>
      <fill>
        <patternFill>
          <bgColor rgb="FFFFFF99"/>
        </patternFill>
      </fill>
    </dxf>
    <dxf>
      <fill>
        <patternFill>
          <bgColor rgb="FFFFFF99"/>
        </patternFill>
      </fill>
    </dxf>
    <dxf>
      <font>
        <b/>
        <i val="0"/>
        <color auto="1"/>
      </font>
      <fill>
        <patternFill>
          <bgColor rgb="FFFFFF99"/>
        </patternFill>
      </fill>
    </dxf>
    <dxf>
      <font>
        <b/>
        <i val="0"/>
      </font>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b/>
        <i val="0"/>
        <color rgb="FFFF0000"/>
      </font>
      <fill>
        <patternFill>
          <bgColor rgb="FFFFFF99"/>
        </patternFill>
      </fill>
    </dxf>
    <dxf>
      <font>
        <b/>
        <i val="0"/>
        <color auto="1"/>
      </font>
      <fill>
        <patternFill>
          <bgColor rgb="FFFFFF99"/>
        </patternFill>
      </fill>
    </dxf>
    <dxf>
      <font>
        <color theme="0"/>
      </font>
      <border>
        <left style="hair">
          <color auto="1"/>
        </left>
        <right/>
      </border>
    </dxf>
    <dxf>
      <fill>
        <patternFill patternType="none">
          <bgColor auto="1"/>
        </patternFill>
      </fill>
    </dxf>
    <dxf>
      <font>
        <strike val="0"/>
      </font>
      <fill>
        <patternFill>
          <bgColor rgb="FFFFFF99"/>
        </patternFill>
      </fill>
    </dxf>
    <dxf>
      <font>
        <b/>
        <i val="0"/>
        <color rgb="FFFF0000"/>
      </font>
      <fill>
        <patternFill>
          <bgColor rgb="FFFFFF99"/>
        </patternFill>
      </fill>
    </dxf>
    <dxf>
      <font>
        <strike val="0"/>
      </font>
      <fill>
        <patternFill>
          <bgColor rgb="FFCCECFF"/>
        </patternFill>
      </fill>
      <border>
        <left style="hair">
          <color auto="1"/>
        </left>
        <right style="hair">
          <color auto="1"/>
        </right>
      </border>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color rgb="FFFF0000"/>
      </font>
      <fill>
        <patternFill>
          <bgColor rgb="FFFFFF00"/>
        </patternFill>
      </fill>
    </dxf>
    <dxf>
      <font>
        <color theme="1" tint="0.499984740745262"/>
      </font>
      <fill>
        <patternFill>
          <bgColor rgb="FFFFFF99"/>
        </patternFill>
      </fill>
    </dxf>
    <dxf>
      <font>
        <b/>
        <i val="0"/>
        <color auto="1"/>
      </font>
      <fill>
        <patternFill>
          <bgColor rgb="FFFFFF99"/>
        </patternFill>
      </fill>
    </dxf>
    <dxf>
      <font>
        <b/>
        <i val="0"/>
        <color auto="1"/>
      </font>
      <fill>
        <patternFill>
          <bgColor rgb="FFFFFF99"/>
        </patternFill>
      </fill>
    </dxf>
    <dxf>
      <font>
        <b/>
        <i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ill>
        <patternFill patternType="solid">
          <fgColor auto="1"/>
          <bgColor rgb="FFFFFF99"/>
        </patternFill>
      </fill>
    </dxf>
  </dxfs>
  <tableStyles count="0" defaultTableStyle="TableStyleMedium2" defaultPivotStyle="PivotStyleLight16"/>
  <colors>
    <mruColors>
      <color rgb="FFFFFF99"/>
      <color rgb="FFDDF2FF"/>
      <color rgb="FFFFFFFF"/>
      <color rgb="FFFFFFCC"/>
      <color rgb="FFCCECFF"/>
      <color rgb="FFFF3300"/>
      <color rgb="FF4472C4"/>
      <color rgb="FFFFCC99"/>
      <color rgb="FF99C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133350</xdr:colOff>
      <xdr:row>42</xdr:row>
      <xdr:rowOff>1</xdr:rowOff>
    </xdr:from>
    <xdr:to>
      <xdr:col>10</xdr:col>
      <xdr:colOff>713667</xdr:colOff>
      <xdr:row>48</xdr:row>
      <xdr:rowOff>180360</xdr:rowOff>
    </xdr:to>
    <xdr:sp macro="" textlink="">
      <xdr:nvSpPr>
        <xdr:cNvPr id="4" name="四角形: 角を丸くする 3">
          <a:extLst>
            <a:ext uri="{FF2B5EF4-FFF2-40B4-BE49-F238E27FC236}">
              <a16:creationId xmlns:a16="http://schemas.microsoft.com/office/drawing/2014/main" id="{72241434-43BE-4CC6-AFD3-268AAEE06E11}"/>
            </a:ext>
          </a:extLst>
        </xdr:cNvPr>
        <xdr:cNvSpPr/>
      </xdr:nvSpPr>
      <xdr:spPr>
        <a:xfrm>
          <a:off x="7715250" y="10401301"/>
          <a:ext cx="2867025" cy="1314450"/>
        </a:xfrm>
        <a:prstGeom prst="roundRect">
          <a:avLst>
            <a:gd name="adj" fmla="val 93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ysClr val="windowText" lastClr="000000"/>
              </a:solidFill>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印刷範囲の初期設定は参加機関</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4</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参加機関</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LocksWithSheet="0" fPrintsWithSheet="0"/>
  </xdr:twoCellAnchor>
  <xdr:twoCellAnchor editAs="oneCell">
    <xdr:from>
      <xdr:col>7</xdr:col>
      <xdr:colOff>100330</xdr:colOff>
      <xdr:row>1</xdr:row>
      <xdr:rowOff>0</xdr:rowOff>
    </xdr:from>
    <xdr:to>
      <xdr:col>10</xdr:col>
      <xdr:colOff>520700</xdr:colOff>
      <xdr:row>5</xdr:row>
      <xdr:rowOff>20320</xdr:rowOff>
    </xdr:to>
    <xdr:sp macro="" textlink="">
      <xdr:nvSpPr>
        <xdr:cNvPr id="2" name="四角形: 角を丸くする 1">
          <a:extLst>
            <a:ext uri="{FF2B5EF4-FFF2-40B4-BE49-F238E27FC236}">
              <a16:creationId xmlns:a16="http://schemas.microsoft.com/office/drawing/2014/main" id="{F0383D06-E288-4A2D-9764-00E87939F460}"/>
            </a:ext>
          </a:extLst>
        </xdr:cNvPr>
        <xdr:cNvSpPr/>
      </xdr:nvSpPr>
      <xdr:spPr>
        <a:xfrm>
          <a:off x="7887970" y="190500"/>
          <a:ext cx="2774950" cy="820420"/>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「外国ユーザーリスト」に掲載されている企業・</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組織等は申請できません。</a:t>
          </a:r>
        </a:p>
      </xdr:txBody>
    </xdr:sp>
    <xdr:clientData fLocksWithSheet="0" fPrintsWithSheet="0"/>
  </xdr:twoCellAnchor>
</xdr:wsDr>
</file>

<file path=xl/drawings/drawing2.xml><?xml version="1.0" encoding="utf-8"?>
<xdr:wsDr xmlns:xdr="http://schemas.openxmlformats.org/drawingml/2006/spreadsheetDrawing" xmlns:a="http://schemas.openxmlformats.org/drawingml/2006/main">
  <xdr:twoCellAnchor>
    <xdr:from>
      <xdr:col>12</xdr:col>
      <xdr:colOff>67946</xdr:colOff>
      <xdr:row>7</xdr:row>
      <xdr:rowOff>32384</xdr:rowOff>
    </xdr:from>
    <xdr:to>
      <xdr:col>16</xdr:col>
      <xdr:colOff>420370</xdr:colOff>
      <xdr:row>17</xdr:row>
      <xdr:rowOff>31749</xdr:rowOff>
    </xdr:to>
    <xdr:sp macro="" textlink="">
      <xdr:nvSpPr>
        <xdr:cNvPr id="2" name="四角形: 角を丸くする 1">
          <a:extLst>
            <a:ext uri="{FF2B5EF4-FFF2-40B4-BE49-F238E27FC236}">
              <a16:creationId xmlns:a16="http://schemas.microsoft.com/office/drawing/2014/main" id="{503F1A68-91D6-44B8-BF84-BF77411CE39C}"/>
            </a:ext>
          </a:extLst>
        </xdr:cNvPr>
        <xdr:cNvSpPr/>
      </xdr:nvSpPr>
      <xdr:spPr>
        <a:xfrm>
          <a:off x="8007986" y="1388744"/>
          <a:ext cx="3613784" cy="1751965"/>
        </a:xfrm>
        <a:prstGeom prst="roundRect">
          <a:avLst>
            <a:gd name="adj" fmla="val 38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00">
              <a:latin typeface="Meiryo UI" panose="020B0604030504040204" pitchFamily="50" charset="-128"/>
              <a:ea typeface="Meiryo UI" panose="020B0604030504040204" pitchFamily="50" charset="-128"/>
            </a:rPr>
            <a:t>　「参加国」</a:t>
          </a:r>
          <a:r>
            <a:rPr kumimoji="1" lang="ja-JP" altLang="en-US" sz="1000" baseline="0">
              <a:latin typeface="Meiryo UI" panose="020B0604030504040204" pitchFamily="50" charset="-128"/>
              <a:ea typeface="Meiryo UI" panose="020B0604030504040204" pitchFamily="50" charset="-128"/>
            </a:rPr>
            <a:t> </a:t>
          </a:r>
          <a:r>
            <a:rPr kumimoji="1" lang="ja-JP" altLang="en-US" sz="1000">
              <a:latin typeface="Meiryo UI" panose="020B0604030504040204" pitchFamily="50" charset="-128"/>
              <a:ea typeface="Meiryo UI" panose="020B0604030504040204" pitchFamily="50" charset="-128"/>
            </a:rPr>
            <a:t>「参加機関名」は自動入力、</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「合計」は自動計算されるので、</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参加機関別、属性別の招へい者の</a:t>
          </a:r>
          <a:r>
            <a:rPr kumimoji="1" lang="ja-JP" altLang="en-US" sz="1000" b="1" u="sng">
              <a:solidFill>
                <a:schemeClr val="bg1"/>
              </a:solidFill>
              <a:latin typeface="Meiryo UI" panose="020B0604030504040204" pitchFamily="50" charset="-128"/>
              <a:ea typeface="Meiryo UI" panose="020B0604030504040204" pitchFamily="50" charset="-128"/>
            </a:rPr>
            <a:t>人数</a:t>
          </a:r>
          <a:r>
            <a:rPr kumimoji="1" lang="ja-JP" altLang="en-US" sz="1000" b="0" u="none">
              <a:solidFill>
                <a:schemeClr val="bg1"/>
              </a:solidFill>
              <a:latin typeface="Meiryo UI" panose="020B0604030504040204" pitchFamily="50" charset="-128"/>
              <a:ea typeface="Meiryo UI" panose="020B0604030504040204" pitchFamily="50" charset="-128"/>
            </a:rPr>
            <a:t>を</a:t>
          </a:r>
          <a:r>
            <a:rPr kumimoji="1" lang="ja-JP" altLang="en-US" sz="1000" b="0" u="none">
              <a:latin typeface="Meiryo UI" panose="020B0604030504040204" pitchFamily="50" charset="-128"/>
              <a:ea typeface="Meiryo UI" panose="020B0604030504040204" pitchFamily="50" charset="-128"/>
            </a:rPr>
            <a:t>入</a:t>
          </a:r>
          <a:r>
            <a:rPr kumimoji="1" lang="ja-JP" altLang="en-US" sz="1000">
              <a:latin typeface="Meiryo UI" panose="020B0604030504040204" pitchFamily="50" charset="-128"/>
              <a:ea typeface="Meiryo UI" panose="020B0604030504040204" pitchFamily="50" charset="-128"/>
            </a:rPr>
            <a:t>力してください。</a:t>
          </a:r>
          <a:endParaRPr kumimoji="1" lang="en-US" altLang="ja-JP" sz="1000">
            <a:latin typeface="Meiryo UI" panose="020B0604030504040204" pitchFamily="50" charset="-128"/>
            <a:ea typeface="Meiryo UI" panose="020B0604030504040204" pitchFamily="50" charset="-128"/>
          </a:endParaRPr>
        </a:p>
        <a:p>
          <a:pPr algn="l"/>
          <a:endParaRPr kumimoji="1" lang="en-US" altLang="ja-JP" sz="1000">
            <a:latin typeface="Meiryo UI" panose="020B0604030504040204" pitchFamily="50" charset="-128"/>
            <a:ea typeface="Meiryo UI" panose="020B0604030504040204" pitchFamily="50" charset="-128"/>
          </a:endParaRPr>
        </a:p>
        <a:p>
          <a:pPr algn="l"/>
          <a:r>
            <a:rPr kumimoji="1" lang="ja-JP" altLang="en-US" sz="1000" b="1">
              <a:solidFill>
                <a:srgbClr val="FFFF00"/>
              </a:solidFill>
              <a:latin typeface="Meiryo UI" panose="020B0604030504040204" pitchFamily="50" charset="-128"/>
              <a:ea typeface="Meiryo UI" panose="020B0604030504040204" pitchFamily="50" charset="-128"/>
            </a:rPr>
            <a:t>　</a:t>
          </a:r>
          <a:r>
            <a:rPr kumimoji="1" lang="en-US" altLang="ja-JP" sz="1000" b="1">
              <a:solidFill>
                <a:srgbClr val="FFFF00"/>
              </a:solidFill>
              <a:latin typeface="Meiryo UI" panose="020B0604030504040204" pitchFamily="50" charset="-128"/>
              <a:ea typeface="Meiryo UI" panose="020B0604030504040204" pitchFamily="50" charset="-128"/>
            </a:rPr>
            <a:t>※</a:t>
          </a:r>
          <a:r>
            <a:rPr kumimoji="1" lang="ja-JP" altLang="en-US" sz="1000" b="1">
              <a:solidFill>
                <a:srgbClr val="FFFF00"/>
              </a:solidFill>
              <a:latin typeface="Meiryo UI" panose="020B0604030504040204" pitchFamily="50" charset="-128"/>
              <a:ea typeface="Meiryo UI" panose="020B0604030504040204" pitchFamily="50" charset="-128"/>
            </a:rPr>
            <a:t>参加者は、終了時に「参加者修了報告書」の提出が</a:t>
          </a:r>
          <a:endParaRPr kumimoji="1" lang="en-US" altLang="ja-JP" sz="1000" b="1">
            <a:solidFill>
              <a:srgbClr val="FFFF00"/>
            </a:solidFill>
            <a:latin typeface="Meiryo UI" panose="020B0604030504040204" pitchFamily="50" charset="-128"/>
            <a:ea typeface="Meiryo UI" panose="020B0604030504040204" pitchFamily="50" charset="-128"/>
          </a:endParaRPr>
        </a:p>
        <a:p>
          <a:pPr algn="l"/>
          <a:r>
            <a:rPr kumimoji="1" lang="ja-JP" altLang="en-US" sz="1000" b="1">
              <a:solidFill>
                <a:srgbClr val="FFFF00"/>
              </a:solidFill>
              <a:latin typeface="Meiryo UI" panose="020B0604030504040204" pitchFamily="50" charset="-128"/>
              <a:ea typeface="Meiryo UI" panose="020B0604030504040204" pitchFamily="50" charset="-128"/>
            </a:rPr>
            <a:t>　　</a:t>
          </a:r>
          <a:r>
            <a:rPr kumimoji="1" lang="ja-JP" altLang="en-US" sz="1000" b="1" baseline="0">
              <a:solidFill>
                <a:srgbClr val="FFFF00"/>
              </a:solidFill>
              <a:latin typeface="Meiryo UI" panose="020B0604030504040204" pitchFamily="50" charset="-128"/>
              <a:ea typeface="Meiryo UI" panose="020B0604030504040204" pitchFamily="50" charset="-128"/>
            </a:rPr>
            <a:t> </a:t>
          </a:r>
          <a:r>
            <a:rPr kumimoji="1" lang="ja-JP" altLang="en-US" sz="1000" b="1">
              <a:solidFill>
                <a:srgbClr val="FFFF00"/>
              </a:solidFill>
              <a:latin typeface="Meiryo UI" panose="020B0604030504040204" pitchFamily="50" charset="-128"/>
              <a:ea typeface="Meiryo UI" panose="020B0604030504040204" pitchFamily="50" charset="-128"/>
            </a:rPr>
            <a:t>必須となります。</a:t>
          </a:r>
          <a:endParaRPr kumimoji="1" lang="en-US" altLang="ja-JP" sz="1000" b="1">
            <a:solidFill>
              <a:srgbClr val="FFFF00"/>
            </a:solidFill>
            <a:latin typeface="Meiryo UI" panose="020B0604030504040204" pitchFamily="50" charset="-128"/>
            <a:ea typeface="Meiryo UI" panose="020B0604030504040204" pitchFamily="50" charset="-128"/>
          </a:endParaRPr>
        </a:p>
        <a:p>
          <a:pPr algn="l"/>
          <a:endParaRPr kumimoji="1" lang="ja-JP" altLang="en-US" sz="1000"/>
        </a:p>
      </xdr:txBody>
    </xdr:sp>
    <xdr:clientData fPrintsWithSheet="0"/>
  </xdr:twoCellAnchor>
  <xdr:twoCellAnchor editAs="oneCell">
    <xdr:from>
      <xdr:col>12</xdr:col>
      <xdr:colOff>85725</xdr:colOff>
      <xdr:row>25</xdr:row>
      <xdr:rowOff>19050</xdr:rowOff>
    </xdr:from>
    <xdr:to>
      <xdr:col>15</xdr:col>
      <xdr:colOff>670560</xdr:colOff>
      <xdr:row>57</xdr:row>
      <xdr:rowOff>114300</xdr:rowOff>
    </xdr:to>
    <xdr:sp macro="" textlink="">
      <xdr:nvSpPr>
        <xdr:cNvPr id="4" name="四角形: 角を丸くする 3">
          <a:extLst>
            <a:ext uri="{FF2B5EF4-FFF2-40B4-BE49-F238E27FC236}">
              <a16:creationId xmlns:a16="http://schemas.microsoft.com/office/drawing/2014/main" id="{FFE818B5-6F8D-4B71-A4EB-B5EF5FAF963C}"/>
            </a:ext>
          </a:extLst>
        </xdr:cNvPr>
        <xdr:cNvSpPr/>
      </xdr:nvSpPr>
      <xdr:spPr>
        <a:xfrm>
          <a:off x="7781925" y="4448175"/>
          <a:ext cx="2867025" cy="1314450"/>
        </a:xfrm>
        <a:prstGeom prst="roundRect">
          <a:avLst>
            <a:gd name="adj" fmla="val 93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ysClr val="windowText" lastClr="000000"/>
              </a:solidFill>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参加機関が</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25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以上の場合は、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「行</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29</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」と「行</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55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」を選択し、右クリック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「再表示」を選択すると行が増えます。</a:t>
          </a:r>
          <a:endParaRPr kumimoji="1" lang="ja-JP" altLang="en-US" sz="1000" b="0">
            <a:solidFill>
              <a:schemeClr val="bg1"/>
            </a:solidFill>
          </a:endParaRPr>
        </a:p>
      </xdr:txBody>
    </xdr:sp>
    <xdr:clientData fLocksWithSheet="0" fPrintsWithSheet="0"/>
  </xdr:twoCellAnchor>
  <xdr:twoCellAnchor editAs="oneCell">
    <xdr:from>
      <xdr:col>12</xdr:col>
      <xdr:colOff>76200</xdr:colOff>
      <xdr:row>1</xdr:row>
      <xdr:rowOff>68580</xdr:rowOff>
    </xdr:from>
    <xdr:to>
      <xdr:col>15</xdr:col>
      <xdr:colOff>231140</xdr:colOff>
      <xdr:row>5</xdr:row>
      <xdr:rowOff>82550</xdr:rowOff>
    </xdr:to>
    <xdr:sp macro="" textlink="">
      <xdr:nvSpPr>
        <xdr:cNvPr id="5" name="四角形: 角を丸くする 4">
          <a:extLst>
            <a:ext uri="{FF2B5EF4-FFF2-40B4-BE49-F238E27FC236}">
              <a16:creationId xmlns:a16="http://schemas.microsoft.com/office/drawing/2014/main" id="{AB3DA60E-09B0-43C2-B28B-B538C97CFE06}"/>
            </a:ext>
          </a:extLst>
        </xdr:cNvPr>
        <xdr:cNvSpPr/>
      </xdr:nvSpPr>
      <xdr:spPr>
        <a:xfrm>
          <a:off x="8016240" y="266700"/>
          <a:ext cx="2600960" cy="821690"/>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「外国ユーザーリスト」に掲載されている企業・</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組織等は申請できません。</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127634</xdr:colOff>
      <xdr:row>1</xdr:row>
      <xdr:rowOff>1239</xdr:rowOff>
    </xdr:from>
    <xdr:to>
      <xdr:col>20</xdr:col>
      <xdr:colOff>410210</xdr:colOff>
      <xdr:row>12</xdr:row>
      <xdr:rowOff>144780</xdr:rowOff>
    </xdr:to>
    <xdr:sp macro="" textlink="">
      <xdr:nvSpPr>
        <xdr:cNvPr id="4" name="四角形: 角を丸くする 3">
          <a:extLst>
            <a:ext uri="{FF2B5EF4-FFF2-40B4-BE49-F238E27FC236}">
              <a16:creationId xmlns:a16="http://schemas.microsoft.com/office/drawing/2014/main" id="{7434DAA5-840C-4DD9-943C-33BEB5078F58}"/>
            </a:ext>
          </a:extLst>
        </xdr:cNvPr>
        <xdr:cNvSpPr/>
      </xdr:nvSpPr>
      <xdr:spPr>
        <a:xfrm>
          <a:off x="10803254" y="191739"/>
          <a:ext cx="2820036" cy="3244881"/>
        </a:xfrm>
        <a:prstGeom prst="roundRect">
          <a:avLst>
            <a:gd name="adj" fmla="val 60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0" bIns="0" rtlCol="0" anchor="ctr"/>
        <a:lstStyle/>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実施協定書で定める発効日以前に</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発注した経費は計上できません。</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endParaRPr lang="ja-JP" altLang="ja-JP" sz="1000" b="0">
            <a:solidFill>
              <a:schemeClr val="bg1"/>
            </a:solidFill>
            <a:effectLst/>
            <a:latin typeface="Meiryo UI" panose="020B0604030504040204" pitchFamily="50" charset="-128"/>
            <a:ea typeface="Meiryo UI" panose="020B0604030504040204" pitchFamily="50" charset="-128"/>
          </a:endParaRPr>
        </a:p>
        <a:p>
          <a:pPr>
            <a:lnSpc>
              <a:spcPts val="1400"/>
            </a:lnSpc>
          </a:pP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〇計上した経費は、プログラム終了後</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30</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日以内または</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2024</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年</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3</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月</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15</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日</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のいずれか早い日までに</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支払いを</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完了する必要があります。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endParaRPr lang="ja-JP" altLang="ja-JP" sz="1000" b="0">
            <a:solidFill>
              <a:schemeClr val="bg1"/>
            </a:solidFill>
            <a:effectLst/>
            <a:latin typeface="Meiryo UI" panose="020B0604030504040204" pitchFamily="50" charset="-128"/>
            <a:ea typeface="Meiryo UI" panose="020B0604030504040204" pitchFamily="50" charset="-128"/>
          </a:endParaRPr>
        </a:p>
        <a:p>
          <a:pPr>
            <a:lnSpc>
              <a:spcPts val="1400"/>
            </a:lnSpc>
          </a:pP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〇第三者への業務の全面的な委託は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できません。</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一部委託する場合は契約時に</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理由書を提出してください。</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○消費税相当額は必ず計上してください。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a:p>
          <a:pPr>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a:t>
          </a:r>
          <a:r>
            <a:rPr kumimoji="1" lang="ja-JP" altLang="en-US" sz="1000" b="0" baseline="0">
              <a:solidFill>
                <a:schemeClr val="bg1"/>
              </a:solidFill>
              <a:latin typeface="Meiryo UI" panose="020B0604030504040204" pitchFamily="50" charset="-128"/>
              <a:ea typeface="Meiryo UI" panose="020B0604030504040204" pitchFamily="50" charset="-128"/>
            </a:rPr>
            <a:t> </a:t>
          </a:r>
          <a:r>
            <a:rPr kumimoji="1" lang="ja-JP" altLang="en-US" sz="1000" b="0">
              <a:solidFill>
                <a:schemeClr val="bg1"/>
              </a:solidFill>
              <a:latin typeface="Meiryo UI" panose="020B0604030504040204" pitchFamily="50" charset="-128"/>
              <a:ea typeface="Meiryo UI" panose="020B0604030504040204" pitchFamily="50" charset="-128"/>
            </a:rPr>
            <a:t>免税事業者以外は計上されていないと</a:t>
          </a:r>
          <a:endParaRPr kumimoji="1" lang="en-US" altLang="ja-JP" sz="1000" b="0">
            <a:solidFill>
              <a:schemeClr val="bg1"/>
            </a:solidFill>
            <a:latin typeface="Meiryo UI" panose="020B0604030504040204" pitchFamily="50" charset="-128"/>
            <a:ea typeface="Meiryo UI" panose="020B0604030504040204" pitchFamily="50" charset="-128"/>
          </a:endParaRPr>
        </a:p>
        <a:p>
          <a:pPr>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契約できません。</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twoCellAnchor editAs="oneCell">
    <xdr:from>
      <xdr:col>4</xdr:col>
      <xdr:colOff>600075</xdr:colOff>
      <xdr:row>0</xdr:row>
      <xdr:rowOff>171450</xdr:rowOff>
    </xdr:from>
    <xdr:to>
      <xdr:col>12</xdr:col>
      <xdr:colOff>1338941</xdr:colOff>
      <xdr:row>2</xdr:row>
      <xdr:rowOff>29485</xdr:rowOff>
    </xdr:to>
    <xdr:sp macro="" textlink="">
      <xdr:nvSpPr>
        <xdr:cNvPr id="7" name="四角形: 角を丸くする 6">
          <a:extLst>
            <a:ext uri="{FF2B5EF4-FFF2-40B4-BE49-F238E27FC236}">
              <a16:creationId xmlns:a16="http://schemas.microsoft.com/office/drawing/2014/main" id="{1E916B59-1EBD-42D2-BA40-BAFBEAA0D35A}"/>
            </a:ext>
          </a:extLst>
        </xdr:cNvPr>
        <xdr:cNvSpPr/>
      </xdr:nvSpPr>
      <xdr:spPr>
        <a:xfrm>
          <a:off x="2581275" y="171450"/>
          <a:ext cx="5791200" cy="276225"/>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黄色のセルは記入必須となりますので、計上がない場合は</a:t>
          </a:r>
          <a:r>
            <a:rPr kumimoji="1" lang="ja-JP" altLang="en-US" sz="1000" b="1">
              <a:solidFill>
                <a:schemeClr val="accent2">
                  <a:lumMod val="60000"/>
                  <a:lumOff val="40000"/>
                </a:schemeClr>
              </a:solidFill>
              <a:latin typeface="Meiryo UI" panose="020B0604030504040204" pitchFamily="50" charset="-128"/>
              <a:ea typeface="Meiryo UI" panose="020B0604030504040204" pitchFamily="50" charset="-128"/>
            </a:rPr>
            <a:t>「０」</a:t>
          </a:r>
          <a:r>
            <a:rPr kumimoji="1" lang="ja-JP" altLang="en-US" sz="1000" b="0">
              <a:solidFill>
                <a:schemeClr val="bg1"/>
              </a:solidFill>
              <a:latin typeface="Meiryo UI" panose="020B0604030504040204" pitchFamily="50" charset="-128"/>
              <a:ea typeface="Meiryo UI" panose="020B0604030504040204" pitchFamily="50" charset="-128"/>
            </a:rPr>
            <a:t>と記入してください。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3</xdr:col>
      <xdr:colOff>409575</xdr:colOff>
      <xdr:row>2</xdr:row>
      <xdr:rowOff>76200</xdr:rowOff>
    </xdr:from>
    <xdr:to>
      <xdr:col>4</xdr:col>
      <xdr:colOff>1397000</xdr:colOff>
      <xdr:row>9</xdr:row>
      <xdr:rowOff>76200</xdr:rowOff>
    </xdr:to>
    <xdr:pic>
      <xdr:nvPicPr>
        <xdr:cNvPr id="4" name="図 3">
          <a:extLst>
            <a:ext uri="{FF2B5EF4-FFF2-40B4-BE49-F238E27FC236}">
              <a16:creationId xmlns:a16="http://schemas.microsoft.com/office/drawing/2014/main" id="{305B1CD0-6572-4F60-B2EC-512EE5C72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504825"/>
          <a:ext cx="2771775"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114301</xdr:colOff>
      <xdr:row>2</xdr:row>
      <xdr:rowOff>60960</xdr:rowOff>
    </xdr:from>
    <xdr:to>
      <xdr:col>4</xdr:col>
      <xdr:colOff>1790701</xdr:colOff>
      <xdr:row>9</xdr:row>
      <xdr:rowOff>173990</xdr:rowOff>
    </xdr:to>
    <xdr:sp macro="" textlink="">
      <xdr:nvSpPr>
        <xdr:cNvPr id="2" name="四角形: 角を丸くする 1">
          <a:extLst>
            <a:ext uri="{FF2B5EF4-FFF2-40B4-BE49-F238E27FC236}">
              <a16:creationId xmlns:a16="http://schemas.microsoft.com/office/drawing/2014/main" id="{D23F35F6-1EFD-4C07-822D-F4AE9C4B89C7}"/>
            </a:ext>
          </a:extLst>
        </xdr:cNvPr>
        <xdr:cNvSpPr/>
      </xdr:nvSpPr>
      <xdr:spPr>
        <a:xfrm>
          <a:off x="114301" y="480060"/>
          <a:ext cx="7513320" cy="1607820"/>
        </a:xfrm>
        <a:prstGeom prst="roundRect">
          <a:avLst>
            <a:gd name="adj" fmla="val 981"/>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numCol="1" rtlCol="0" anchor="ctr"/>
        <a:lstStyle/>
        <a:p>
          <a:pPr algn="l"/>
          <a:endParaRPr kumimoji="1" lang="en-US" altLang="ja-JP" sz="1050" b="0">
            <a:solidFill>
              <a:srgbClr val="FF0000"/>
            </a:solidFill>
            <a:latin typeface="Meiryo UI" panose="020B0604030504040204" pitchFamily="50" charset="-128"/>
            <a:ea typeface="Meiryo UI" panose="020B0604030504040204" pitchFamily="50" charset="-128"/>
          </a:endParaRPr>
        </a:p>
        <a:p>
          <a:pPr algn="l"/>
          <a:r>
            <a:rPr kumimoji="1" lang="ja-JP" altLang="en-US" sz="1050" b="0">
              <a:solidFill>
                <a:srgbClr val="FF0000"/>
              </a:solidFill>
              <a:latin typeface="Meiryo UI" panose="020B0604030504040204" pitchFamily="50" charset="-128"/>
              <a:ea typeface="Meiryo UI" panose="020B0604030504040204" pitchFamily="50" charset="-128"/>
            </a:rPr>
            <a:t>＊科学技術に関するプログラムを減らし、文化体験を追加する変更は原則としてできません。</a:t>
          </a:r>
          <a:br>
            <a:rPr kumimoji="1" lang="ja-JP" altLang="en-US" sz="1050" b="0">
              <a:solidFill>
                <a:srgbClr val="FF0000"/>
              </a:solidFill>
              <a:latin typeface="Meiryo UI" panose="020B0604030504040204" pitchFamily="50" charset="-128"/>
              <a:ea typeface="Meiryo UI" panose="020B0604030504040204" pitchFamily="50" charset="-128"/>
            </a:rPr>
          </a:br>
          <a:r>
            <a:rPr kumimoji="1" lang="ja-JP" altLang="en-US" sz="1050" b="0">
              <a:solidFill>
                <a:srgbClr val="FF0000"/>
              </a:solidFill>
              <a:latin typeface="Meiryo UI" panose="020B0604030504040204" pitchFamily="50" charset="-128"/>
              <a:ea typeface="Meiryo UI" panose="020B0604030504040204" pitchFamily="50" charset="-128"/>
            </a:rPr>
            <a:t>＊変更承認申請書を要しない内容であっても、目的・趣旨に照らして</a:t>
          </a:r>
          <a:r>
            <a:rPr kumimoji="1" lang="en-US" altLang="ja-JP" sz="1050" b="0">
              <a:solidFill>
                <a:srgbClr val="FF0000"/>
              </a:solidFill>
              <a:latin typeface="Meiryo UI" panose="020B0604030504040204" pitchFamily="50" charset="-128"/>
              <a:ea typeface="Meiryo UI" panose="020B0604030504040204" pitchFamily="50" charset="-128"/>
            </a:rPr>
            <a:t>JST</a:t>
          </a:r>
          <a:r>
            <a:rPr kumimoji="1" lang="ja-JP" altLang="en-US" sz="1050" b="0">
              <a:solidFill>
                <a:srgbClr val="FF0000"/>
              </a:solidFill>
              <a:latin typeface="Meiryo UI" panose="020B0604030504040204" pitchFamily="50" charset="-128"/>
              <a:ea typeface="Meiryo UI" panose="020B0604030504040204" pitchFamily="50" charset="-128"/>
            </a:rPr>
            <a:t>が不適当と判断する場合には変更を認めない場合があります。</a:t>
          </a:r>
          <a:br>
            <a:rPr kumimoji="1" lang="ja-JP" altLang="en-US" sz="1050" b="0">
              <a:solidFill>
                <a:srgbClr val="FF0000"/>
              </a:solidFill>
              <a:latin typeface="Meiryo UI" panose="020B0604030504040204" pitchFamily="50" charset="-128"/>
              <a:ea typeface="Meiryo UI" panose="020B0604030504040204" pitchFamily="50" charset="-128"/>
            </a:rPr>
          </a:br>
          <a:r>
            <a:rPr kumimoji="1" lang="ja-JP" altLang="en-US" sz="1050" b="0">
              <a:solidFill>
                <a:srgbClr val="FF0000"/>
              </a:solidFill>
              <a:latin typeface="Meiryo UI" panose="020B0604030504040204" pitchFamily="50" charset="-128"/>
              <a:ea typeface="Meiryo UI" panose="020B0604030504040204" pitchFamily="50" charset="-128"/>
            </a:rPr>
            <a:t>＊終了報告時に変更が発覚した場合はお認めできかねますので、必ず事前に変更のご連絡をお願いします。</a:t>
          </a:r>
          <a:endParaRPr kumimoji="1" lang="en-US" altLang="ja-JP" sz="1050" b="0">
            <a:solidFill>
              <a:srgbClr val="FF0000"/>
            </a:solidFill>
            <a:latin typeface="Meiryo UI" panose="020B0604030504040204" pitchFamily="50" charset="-128"/>
            <a:ea typeface="Meiryo UI" panose="020B0604030504040204" pitchFamily="50" charset="-128"/>
          </a:endParaRPr>
        </a:p>
        <a:p>
          <a:pPr algn="l"/>
          <a:r>
            <a:rPr kumimoji="1" lang="ja-JP" altLang="en-US" sz="1050" b="0" baseline="0">
              <a:solidFill>
                <a:srgbClr val="FF0000"/>
              </a:solidFill>
              <a:latin typeface="Meiryo UI" panose="020B0604030504040204" pitchFamily="50" charset="-128"/>
              <a:ea typeface="Meiryo UI" panose="020B0604030504040204" pitchFamily="50" charset="-128"/>
            </a:rPr>
            <a:t>＊複数の変更が同時に発生する場合も変更内容種別ごとに記入してください。</a:t>
          </a:r>
          <a:endParaRPr kumimoji="1" lang="ja-JP" altLang="en-US" sz="1050" b="0">
            <a:solidFill>
              <a:srgbClr val="FF0000"/>
            </a:solidFill>
            <a:latin typeface="Meiryo UI" panose="020B0604030504040204" pitchFamily="50" charset="-128"/>
            <a:ea typeface="Meiryo UI" panose="020B0604030504040204" pitchFamily="50" charset="-128"/>
          </a:endParaRPr>
        </a:p>
      </xdr:txBody>
    </xdr:sp>
    <xdr:clientData fPrintsWithSheet="0"/>
  </xdr:twoCellAnchor>
  <xdr:twoCellAnchor editAs="absolute">
    <xdr:from>
      <xdr:col>1</xdr:col>
      <xdr:colOff>630554</xdr:colOff>
      <xdr:row>0</xdr:row>
      <xdr:rowOff>114300</xdr:rowOff>
    </xdr:from>
    <xdr:to>
      <xdr:col>3</xdr:col>
      <xdr:colOff>1701799</xdr:colOff>
      <xdr:row>2</xdr:row>
      <xdr:rowOff>176531</xdr:rowOff>
    </xdr:to>
    <xdr:sp macro="" textlink="">
      <xdr:nvSpPr>
        <xdr:cNvPr id="6" name="四角形: 角を丸くする 5">
          <a:extLst>
            <a:ext uri="{FF2B5EF4-FFF2-40B4-BE49-F238E27FC236}">
              <a16:creationId xmlns:a16="http://schemas.microsoft.com/office/drawing/2014/main" id="{62C99CA3-DA63-46D6-BA80-0D5F10A7C020}"/>
            </a:ext>
          </a:extLst>
        </xdr:cNvPr>
        <xdr:cNvSpPr/>
      </xdr:nvSpPr>
      <xdr:spPr>
        <a:xfrm>
          <a:off x="1457324" y="114300"/>
          <a:ext cx="4124325" cy="485776"/>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採択後、変更があった場合に使用します。</a:t>
          </a:r>
          <a:endParaRPr kumimoji="1" lang="en-US" altLang="ja-JP" sz="1000" b="0">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変更があった場合は、右記の記入例を参考に記入してください。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A3BE-9419-4339-B224-1CFB58050633}">
  <sheetPr codeName="Sheet1">
    <pageSetUpPr fitToPage="1"/>
  </sheetPr>
  <dimension ref="A1:K41"/>
  <sheetViews>
    <sheetView showGridLines="0" tabSelected="1" zoomScaleNormal="100" zoomScaleSheetLayoutView="100" workbookViewId="0"/>
  </sheetViews>
  <sheetFormatPr defaultRowHeight="15" x14ac:dyDescent="0.35"/>
  <cols>
    <col min="1" max="1" width="18.640625" customWidth="1"/>
    <col min="2" max="2" width="10.42578125" customWidth="1"/>
    <col min="3" max="3" width="7.35546875" customWidth="1"/>
    <col min="4" max="5" width="7.640625" customWidth="1"/>
    <col min="6" max="6" width="13.640625" customWidth="1"/>
    <col min="7" max="7" width="16.640625" customWidth="1"/>
    <col min="8" max="8" width="2.640625" customWidth="1"/>
    <col min="9" max="9" width="15.85546875" bestFit="1" customWidth="1"/>
    <col min="10" max="10" width="20.42578125" customWidth="1"/>
    <col min="11" max="12" width="24.640625" customWidth="1"/>
  </cols>
  <sheetData>
    <row r="1" spans="1:11" ht="15" customHeight="1" x14ac:dyDescent="0.35">
      <c r="A1" s="51"/>
      <c r="G1" s="42" t="s">
        <v>437</v>
      </c>
    </row>
    <row r="2" spans="1:11" ht="14.25" customHeight="1" x14ac:dyDescent="0.35">
      <c r="A2" s="20" t="s">
        <v>445</v>
      </c>
      <c r="G2" s="63" t="str">
        <f>IF(A3="業務計画書","【様式２】","")</f>
        <v/>
      </c>
    </row>
    <row r="3" spans="1:11" ht="28.5" customHeight="1" x14ac:dyDescent="0.35">
      <c r="A3" s="281" t="str">
        <f>IF(OR(C5="(申請時記入不要)",C5=""),"交流計画書","業務計画書")</f>
        <v>交流計画書</v>
      </c>
      <c r="B3" s="281"/>
      <c r="C3" s="281"/>
      <c r="D3" s="281"/>
      <c r="E3" s="281"/>
      <c r="F3" s="281"/>
      <c r="G3" s="281"/>
    </row>
    <row r="4" spans="1:11" ht="18" customHeight="1" x14ac:dyDescent="0.35">
      <c r="A4" s="256" t="s">
        <v>0</v>
      </c>
      <c r="B4" s="257"/>
      <c r="C4" s="257"/>
      <c r="D4" s="257"/>
      <c r="E4" s="257"/>
      <c r="F4" s="257"/>
      <c r="G4" s="258"/>
    </row>
    <row r="5" spans="1:11" ht="33" customHeight="1" x14ac:dyDescent="0.35">
      <c r="A5" s="272" t="s">
        <v>1</v>
      </c>
      <c r="B5" s="273"/>
      <c r="C5" s="261" t="s">
        <v>103</v>
      </c>
      <c r="D5" s="262"/>
      <c r="E5" s="262"/>
      <c r="F5" s="262"/>
      <c r="G5" s="263"/>
    </row>
    <row r="6" spans="1:11" ht="33" customHeight="1" x14ac:dyDescent="0.35">
      <c r="A6" s="270" t="s">
        <v>72</v>
      </c>
      <c r="B6" s="271"/>
      <c r="C6" s="274"/>
      <c r="D6" s="275"/>
      <c r="E6" s="275"/>
      <c r="F6" s="275"/>
      <c r="G6" s="276"/>
    </row>
    <row r="7" spans="1:11" ht="33" hidden="1" customHeight="1" x14ac:dyDescent="0.35">
      <c r="A7" s="236"/>
      <c r="B7" s="236"/>
      <c r="C7" s="237"/>
      <c r="D7" s="237"/>
      <c r="E7" s="237"/>
      <c r="F7" s="237"/>
      <c r="G7" s="237"/>
    </row>
    <row r="8" spans="1:11" ht="33" customHeight="1" x14ac:dyDescent="0.35">
      <c r="A8" s="277" t="s">
        <v>379</v>
      </c>
      <c r="B8" s="278"/>
      <c r="C8" s="279" t="s">
        <v>380</v>
      </c>
      <c r="D8" s="280"/>
      <c r="E8" s="179" t="s">
        <v>83</v>
      </c>
      <c r="F8" s="180" t="s">
        <v>381</v>
      </c>
      <c r="G8" s="216"/>
      <c r="H8" s="157"/>
      <c r="I8" s="238" t="s">
        <v>429</v>
      </c>
      <c r="J8" s="239"/>
    </row>
    <row r="9" spans="1:11" ht="33" hidden="1" customHeight="1" x14ac:dyDescent="0.35">
      <c r="A9" s="236"/>
      <c r="B9" s="236"/>
      <c r="C9" s="237"/>
      <c r="D9" s="237"/>
      <c r="E9" s="237"/>
      <c r="F9" s="237"/>
      <c r="G9" s="237"/>
    </row>
    <row r="10" spans="1:11" ht="18" customHeight="1" x14ac:dyDescent="0.35">
      <c r="A10" s="85" t="s">
        <v>385</v>
      </c>
      <c r="B10" s="86"/>
      <c r="C10" s="86"/>
      <c r="D10" s="86"/>
      <c r="E10" s="86"/>
      <c r="F10" s="86"/>
      <c r="G10" s="87"/>
      <c r="I10" s="162"/>
      <c r="J10" s="162"/>
    </row>
    <row r="11" spans="1:11" ht="30" customHeight="1" x14ac:dyDescent="0.35">
      <c r="A11" s="306" t="s">
        <v>386</v>
      </c>
      <c r="B11" s="307"/>
      <c r="C11" s="264" t="s">
        <v>135</v>
      </c>
      <c r="D11" s="265"/>
      <c r="E11" s="265"/>
      <c r="F11" s="265"/>
      <c r="G11" s="266"/>
    </row>
    <row r="12" spans="1:11" ht="30" customHeight="1" x14ac:dyDescent="0.3">
      <c r="A12" s="259" t="s">
        <v>144</v>
      </c>
      <c r="B12" s="260"/>
      <c r="C12" s="267" t="s">
        <v>403</v>
      </c>
      <c r="D12" s="268"/>
      <c r="E12" s="268"/>
      <c r="F12" s="268"/>
      <c r="G12" s="269"/>
      <c r="I12" s="314" t="s">
        <v>404</v>
      </c>
      <c r="J12" s="314"/>
      <c r="K12" s="314"/>
    </row>
    <row r="13" spans="1:11" ht="16.5" customHeight="1" x14ac:dyDescent="0.35">
      <c r="A13" s="295" t="s">
        <v>108</v>
      </c>
      <c r="B13" s="122" t="s">
        <v>96</v>
      </c>
      <c r="C13" s="246" t="s">
        <v>400</v>
      </c>
      <c r="D13" s="247"/>
      <c r="E13" s="247"/>
      <c r="F13" s="247"/>
      <c r="G13" s="248"/>
      <c r="I13" s="100"/>
      <c r="J13" s="101" t="s">
        <v>387</v>
      </c>
      <c r="K13" s="102" t="s">
        <v>148</v>
      </c>
    </row>
    <row r="14" spans="1:11" ht="16.5" customHeight="1" x14ac:dyDescent="0.35">
      <c r="A14" s="304"/>
      <c r="B14" s="123" t="s">
        <v>2</v>
      </c>
      <c r="C14" s="243" t="s">
        <v>81</v>
      </c>
      <c r="D14" s="244"/>
      <c r="E14" s="244"/>
      <c r="F14" s="244"/>
      <c r="G14" s="245"/>
      <c r="I14" s="130" t="s">
        <v>111</v>
      </c>
      <c r="J14" s="128" t="s">
        <v>112</v>
      </c>
      <c r="K14" s="129" t="s">
        <v>113</v>
      </c>
    </row>
    <row r="15" spans="1:11" ht="16.5" customHeight="1" x14ac:dyDescent="0.35">
      <c r="A15" s="304"/>
      <c r="B15" s="123" t="s">
        <v>3</v>
      </c>
      <c r="C15" s="243" t="s">
        <v>82</v>
      </c>
      <c r="D15" s="244"/>
      <c r="E15" s="244"/>
      <c r="F15" s="244"/>
      <c r="G15" s="245"/>
      <c r="I15" s="130" t="s">
        <v>114</v>
      </c>
      <c r="J15" s="128" t="s">
        <v>112</v>
      </c>
      <c r="K15" s="129" t="s">
        <v>115</v>
      </c>
    </row>
    <row r="16" spans="1:11" ht="16.5" customHeight="1" x14ac:dyDescent="0.35">
      <c r="A16" s="304"/>
      <c r="B16" s="123" t="s">
        <v>4</v>
      </c>
      <c r="C16" s="249" t="s">
        <v>66</v>
      </c>
      <c r="D16" s="250"/>
      <c r="E16" s="250"/>
      <c r="F16" s="250"/>
      <c r="G16" s="251"/>
      <c r="I16" s="130" t="s">
        <v>116</v>
      </c>
      <c r="J16" s="128" t="s">
        <v>112</v>
      </c>
      <c r="K16" s="129" t="s">
        <v>117</v>
      </c>
    </row>
    <row r="17" spans="1:11" ht="16.5" customHeight="1" x14ac:dyDescent="0.35">
      <c r="A17" s="304"/>
      <c r="B17" s="123" t="s">
        <v>5</v>
      </c>
      <c r="C17" s="49" t="s">
        <v>100</v>
      </c>
      <c r="D17" s="286" t="s">
        <v>68</v>
      </c>
      <c r="E17" s="286"/>
      <c r="F17" s="286"/>
      <c r="G17" s="287"/>
      <c r="I17" s="130" t="s">
        <v>118</v>
      </c>
      <c r="J17" s="128" t="s">
        <v>119</v>
      </c>
      <c r="K17" s="129" t="s">
        <v>120</v>
      </c>
    </row>
    <row r="18" spans="1:11" ht="16.5" customHeight="1" x14ac:dyDescent="0.35">
      <c r="A18" s="304"/>
      <c r="B18" s="123" t="s">
        <v>6</v>
      </c>
      <c r="C18" s="249" t="s">
        <v>66</v>
      </c>
      <c r="D18" s="250"/>
      <c r="E18" s="250"/>
      <c r="F18" s="250"/>
      <c r="G18" s="251"/>
      <c r="I18" s="130" t="s">
        <v>121</v>
      </c>
      <c r="J18" s="128" t="s">
        <v>122</v>
      </c>
      <c r="K18" s="129" t="s">
        <v>117</v>
      </c>
    </row>
    <row r="19" spans="1:11" ht="16.5" customHeight="1" x14ac:dyDescent="0.35">
      <c r="A19" s="305"/>
      <c r="B19" s="124" t="s">
        <v>55</v>
      </c>
      <c r="C19" s="240" t="s">
        <v>67</v>
      </c>
      <c r="D19" s="241"/>
      <c r="E19" s="241"/>
      <c r="F19" s="241"/>
      <c r="G19" s="242"/>
      <c r="I19" s="130" t="s">
        <v>123</v>
      </c>
      <c r="J19" s="128" t="s">
        <v>124</v>
      </c>
      <c r="K19" s="129" t="s">
        <v>125</v>
      </c>
    </row>
    <row r="20" spans="1:11" ht="16.5" customHeight="1" x14ac:dyDescent="0.35">
      <c r="A20" s="298" t="s">
        <v>87</v>
      </c>
      <c r="B20" s="125" t="s">
        <v>96</v>
      </c>
      <c r="C20" s="301" t="s">
        <v>401</v>
      </c>
      <c r="D20" s="302"/>
      <c r="E20" s="302"/>
      <c r="F20" s="302"/>
      <c r="G20" s="303"/>
      <c r="I20" s="130" t="s">
        <v>378</v>
      </c>
      <c r="J20" s="128" t="s">
        <v>124</v>
      </c>
      <c r="K20" s="129" t="s">
        <v>117</v>
      </c>
    </row>
    <row r="21" spans="1:11" ht="16.5" customHeight="1" x14ac:dyDescent="0.35">
      <c r="A21" s="299"/>
      <c r="B21" s="123" t="s">
        <v>2</v>
      </c>
      <c r="C21" s="243" t="s">
        <v>61</v>
      </c>
      <c r="D21" s="244"/>
      <c r="E21" s="244"/>
      <c r="F21" s="244"/>
      <c r="G21" s="245"/>
      <c r="I21" s="130" t="s">
        <v>126</v>
      </c>
      <c r="J21" s="128" t="s">
        <v>127</v>
      </c>
      <c r="K21" s="129" t="s">
        <v>127</v>
      </c>
    </row>
    <row r="22" spans="1:11" ht="16.5" customHeight="1" x14ac:dyDescent="0.35">
      <c r="A22" s="299"/>
      <c r="B22" s="123" t="s">
        <v>3</v>
      </c>
      <c r="C22" s="243" t="s">
        <v>62</v>
      </c>
      <c r="D22" s="244"/>
      <c r="E22" s="244"/>
      <c r="F22" s="244"/>
      <c r="G22" s="245"/>
      <c r="I22" s="130" t="s">
        <v>128</v>
      </c>
      <c r="J22" s="128" t="s">
        <v>129</v>
      </c>
      <c r="K22" s="129" t="s">
        <v>129</v>
      </c>
    </row>
    <row r="23" spans="1:11" ht="16.5" customHeight="1" x14ac:dyDescent="0.35">
      <c r="A23" s="299"/>
      <c r="B23" s="123" t="s">
        <v>4</v>
      </c>
      <c r="C23" s="249" t="s">
        <v>66</v>
      </c>
      <c r="D23" s="250"/>
      <c r="E23" s="250"/>
      <c r="F23" s="250"/>
      <c r="G23" s="251"/>
      <c r="I23" s="131" t="s">
        <v>130</v>
      </c>
      <c r="J23" s="128" t="s">
        <v>131</v>
      </c>
      <c r="K23" s="129" t="s">
        <v>131</v>
      </c>
    </row>
    <row r="24" spans="1:11" ht="16.5" customHeight="1" x14ac:dyDescent="0.35">
      <c r="A24" s="299"/>
      <c r="B24" s="123" t="s">
        <v>5</v>
      </c>
      <c r="C24" s="49" t="s">
        <v>100</v>
      </c>
      <c r="D24" s="282" t="s">
        <v>68</v>
      </c>
      <c r="E24" s="283"/>
      <c r="F24" s="283"/>
      <c r="G24" s="284"/>
      <c r="I24" s="132"/>
      <c r="J24" s="128" t="s">
        <v>132</v>
      </c>
      <c r="K24" s="129" t="s">
        <v>132</v>
      </c>
    </row>
    <row r="25" spans="1:11" ht="16.5" customHeight="1" x14ac:dyDescent="0.35">
      <c r="A25" s="299"/>
      <c r="B25" s="123" t="s">
        <v>6</v>
      </c>
      <c r="C25" s="249" t="s">
        <v>66</v>
      </c>
      <c r="D25" s="250"/>
      <c r="E25" s="250"/>
      <c r="F25" s="250"/>
      <c r="G25" s="251"/>
      <c r="I25" s="133"/>
      <c r="J25" s="128" t="s">
        <v>133</v>
      </c>
      <c r="K25" s="129" t="s">
        <v>133</v>
      </c>
    </row>
    <row r="26" spans="1:11" ht="16.5" customHeight="1" x14ac:dyDescent="0.35">
      <c r="A26" s="300"/>
      <c r="B26" s="126" t="s">
        <v>55</v>
      </c>
      <c r="C26" s="240" t="s">
        <v>67</v>
      </c>
      <c r="D26" s="241"/>
      <c r="E26" s="241"/>
      <c r="F26" s="241"/>
      <c r="G26" s="242"/>
      <c r="I26" s="313" t="s">
        <v>154</v>
      </c>
      <c r="J26" s="313"/>
      <c r="K26" s="313"/>
    </row>
    <row r="27" spans="1:11" ht="16.5" customHeight="1" x14ac:dyDescent="0.35">
      <c r="A27" s="298" t="s">
        <v>51</v>
      </c>
      <c r="B27" s="122" t="s">
        <v>96</v>
      </c>
      <c r="C27" s="246" t="s">
        <v>402</v>
      </c>
      <c r="D27" s="247"/>
      <c r="E27" s="247"/>
      <c r="F27" s="247"/>
      <c r="G27" s="248"/>
      <c r="I27" s="319" t="s">
        <v>405</v>
      </c>
      <c r="J27" s="319"/>
      <c r="K27" s="319"/>
    </row>
    <row r="28" spans="1:11" ht="16.5" customHeight="1" x14ac:dyDescent="0.35">
      <c r="A28" s="299"/>
      <c r="B28" s="123" t="s">
        <v>2</v>
      </c>
      <c r="C28" s="243" t="s">
        <v>63</v>
      </c>
      <c r="D28" s="244"/>
      <c r="E28" s="244"/>
      <c r="F28" s="244"/>
      <c r="G28" s="245"/>
    </row>
    <row r="29" spans="1:11" ht="16.5" customHeight="1" x14ac:dyDescent="0.35">
      <c r="A29" s="299"/>
      <c r="B29" s="123" t="s">
        <v>3</v>
      </c>
      <c r="C29" s="243" t="s">
        <v>64</v>
      </c>
      <c r="D29" s="244"/>
      <c r="E29" s="244"/>
      <c r="F29" s="244"/>
      <c r="G29" s="245"/>
    </row>
    <row r="30" spans="1:11" ht="16.5" customHeight="1" x14ac:dyDescent="0.35">
      <c r="A30" s="299"/>
      <c r="B30" s="123" t="s">
        <v>4</v>
      </c>
      <c r="C30" s="249" t="s">
        <v>66</v>
      </c>
      <c r="D30" s="250"/>
      <c r="E30" s="250"/>
      <c r="F30" s="250"/>
      <c r="G30" s="251"/>
    </row>
    <row r="31" spans="1:11" ht="16.5" customHeight="1" x14ac:dyDescent="0.35">
      <c r="A31" s="299"/>
      <c r="B31" s="123" t="s">
        <v>5</v>
      </c>
      <c r="C31" s="49" t="s">
        <v>100</v>
      </c>
      <c r="D31" s="285" t="s">
        <v>68</v>
      </c>
      <c r="E31" s="286"/>
      <c r="F31" s="286"/>
      <c r="G31" s="287"/>
    </row>
    <row r="32" spans="1:11" ht="16.5" customHeight="1" x14ac:dyDescent="0.35">
      <c r="A32" s="299"/>
      <c r="B32" s="123" t="s">
        <v>6</v>
      </c>
      <c r="C32" s="249" t="s">
        <v>66</v>
      </c>
      <c r="D32" s="250"/>
      <c r="E32" s="250"/>
      <c r="F32" s="250"/>
      <c r="G32" s="251"/>
    </row>
    <row r="33" spans="1:10" ht="16.5" customHeight="1" thickBot="1" x14ac:dyDescent="0.4">
      <c r="A33" s="299"/>
      <c r="B33" s="124" t="s">
        <v>55</v>
      </c>
      <c r="C33" s="240" t="s">
        <v>67</v>
      </c>
      <c r="D33" s="241"/>
      <c r="E33" s="241"/>
      <c r="F33" s="241"/>
      <c r="G33" s="242"/>
    </row>
    <row r="34" spans="1:10" ht="16.5" customHeight="1" thickTop="1" x14ac:dyDescent="0.35">
      <c r="A34" s="290" t="s">
        <v>73</v>
      </c>
      <c r="B34" s="127" t="s">
        <v>85</v>
      </c>
      <c r="C34" s="292" t="s">
        <v>69</v>
      </c>
      <c r="D34" s="293"/>
      <c r="E34" s="293"/>
      <c r="F34" s="293"/>
      <c r="G34" s="294"/>
      <c r="I34" s="317" t="s">
        <v>163</v>
      </c>
      <c r="J34" s="318"/>
    </row>
    <row r="35" spans="1:10" ht="16.5" customHeight="1" x14ac:dyDescent="0.35">
      <c r="A35" s="291"/>
      <c r="B35" s="126" t="s">
        <v>84</v>
      </c>
      <c r="C35" s="252" t="s">
        <v>95</v>
      </c>
      <c r="D35" s="253"/>
      <c r="E35" s="253"/>
      <c r="F35" s="254" t="str">
        <f>IF($C$35="(半角数字 13桁)","",IF(9-MOD(SUMPRODUCT(MID(TEXT($C$35,"0000000000000"),{2,3,4,5,6,7,8,9,10,11,12,13},1)*{2,1,2,1,2,1,2,1,2,1,2,1}),9)=VALUE(MID(TEXT($C$35,"0000000000000"),1,1)),"","法人番号が間違っています！"))</f>
        <v/>
      </c>
      <c r="G35" s="255"/>
      <c r="I35" s="315" t="s">
        <v>134</v>
      </c>
      <c r="J35" s="316"/>
    </row>
    <row r="36" spans="1:10" ht="16.5" customHeight="1" x14ac:dyDescent="0.35">
      <c r="A36" s="295" t="s">
        <v>109</v>
      </c>
      <c r="B36" s="122" t="s">
        <v>102</v>
      </c>
      <c r="C36" s="246" t="s">
        <v>161</v>
      </c>
      <c r="D36" s="247"/>
      <c r="E36" s="247"/>
      <c r="F36" s="247"/>
      <c r="G36" s="248"/>
    </row>
    <row r="37" spans="1:10" ht="16.5" customHeight="1" x14ac:dyDescent="0.35">
      <c r="A37" s="296"/>
      <c r="B37" s="123" t="s">
        <v>3</v>
      </c>
      <c r="C37" s="243" t="s">
        <v>65</v>
      </c>
      <c r="D37" s="244"/>
      <c r="E37" s="244"/>
      <c r="F37" s="244"/>
      <c r="G37" s="245"/>
    </row>
    <row r="38" spans="1:10" ht="16.5" customHeight="1" x14ac:dyDescent="0.35">
      <c r="A38" s="297"/>
      <c r="B38" s="126" t="s">
        <v>5</v>
      </c>
      <c r="C38" s="50" t="s">
        <v>100</v>
      </c>
      <c r="D38" s="288" t="s">
        <v>68</v>
      </c>
      <c r="E38" s="288"/>
      <c r="F38" s="288"/>
      <c r="G38" s="289"/>
      <c r="H38" s="48" t="s">
        <v>155</v>
      </c>
    </row>
    <row r="39" spans="1:10" ht="9" customHeight="1" thickBot="1" x14ac:dyDescent="0.4">
      <c r="A39" s="16"/>
      <c r="B39" s="4"/>
      <c r="C39" s="27"/>
      <c r="D39" s="27"/>
      <c r="E39" s="27"/>
      <c r="F39" s="27"/>
      <c r="G39" s="27"/>
    </row>
    <row r="40" spans="1:10" ht="75" customHeight="1" x14ac:dyDescent="0.35">
      <c r="A40" s="185" t="s">
        <v>388</v>
      </c>
      <c r="B40" s="36" t="s">
        <v>70</v>
      </c>
      <c r="C40" s="320" t="str">
        <f ca="1">IF(隠しシート!G10="","参加機関概要・参加者人数未設定",隠しシート!G10)</f>
        <v>参加機関概要・参加者人数未設定</v>
      </c>
      <c r="D40" s="321"/>
      <c r="E40" s="321"/>
      <c r="F40" s="321"/>
      <c r="G40" s="322"/>
      <c r="H40" s="98"/>
      <c r="I40" s="308" t="s">
        <v>432</v>
      </c>
      <c r="J40" s="309"/>
    </row>
    <row r="41" spans="1:10" ht="24" customHeight="1" thickBot="1" x14ac:dyDescent="0.4">
      <c r="A41" s="28"/>
      <c r="B41" s="29" t="s">
        <v>71</v>
      </c>
      <c r="C41" s="310" t="str">
        <f ca="1">IF(隠しシート!C201&lt;&gt;0,隠しシート!C201,C40)</f>
        <v>参加機関概要・参加者人数未設定</v>
      </c>
      <c r="D41" s="311"/>
      <c r="E41" s="311"/>
      <c r="F41" s="311"/>
      <c r="G41" s="312"/>
      <c r="H41" s="99"/>
      <c r="I41" s="308"/>
      <c r="J41" s="309"/>
    </row>
  </sheetData>
  <sheetProtection algorithmName="SHA-512" hashValue="1xx++P5As4F1o6jAtpdBpTapX3z6FC7eYZBEhOPv9SLZOM3FNwf0cC5MGsw8THQcTJ/JifGBzp/OSm93fas1mw==" saltValue="VvkdeOPTyEYo53iz3Mn6lQ==" spinCount="100000" sheet="1" formatCells="0" formatColumns="0" formatRows="0"/>
  <mergeCells count="53">
    <mergeCell ref="I40:J41"/>
    <mergeCell ref="C41:G41"/>
    <mergeCell ref="I26:K26"/>
    <mergeCell ref="I12:K12"/>
    <mergeCell ref="I35:J35"/>
    <mergeCell ref="I34:J34"/>
    <mergeCell ref="I27:K27"/>
    <mergeCell ref="C16:G16"/>
    <mergeCell ref="C18:G18"/>
    <mergeCell ref="D17:G17"/>
    <mergeCell ref="C13:G13"/>
    <mergeCell ref="C26:G26"/>
    <mergeCell ref="C25:G25"/>
    <mergeCell ref="C40:G40"/>
    <mergeCell ref="C33:G33"/>
    <mergeCell ref="C36:G36"/>
    <mergeCell ref="A3:G3"/>
    <mergeCell ref="D24:G24"/>
    <mergeCell ref="D31:G31"/>
    <mergeCell ref="D38:G38"/>
    <mergeCell ref="A34:A35"/>
    <mergeCell ref="C34:G34"/>
    <mergeCell ref="A36:A38"/>
    <mergeCell ref="A20:A26"/>
    <mergeCell ref="A27:A33"/>
    <mergeCell ref="C23:G23"/>
    <mergeCell ref="C20:G20"/>
    <mergeCell ref="C21:G21"/>
    <mergeCell ref="C22:G22"/>
    <mergeCell ref="A13:A19"/>
    <mergeCell ref="A11:B11"/>
    <mergeCell ref="C15:G15"/>
    <mergeCell ref="A4:G4"/>
    <mergeCell ref="A12:B12"/>
    <mergeCell ref="C5:G5"/>
    <mergeCell ref="C11:G11"/>
    <mergeCell ref="C12:G12"/>
    <mergeCell ref="A6:B6"/>
    <mergeCell ref="A5:B5"/>
    <mergeCell ref="C6:G6"/>
    <mergeCell ref="A8:B8"/>
    <mergeCell ref="C8:D8"/>
    <mergeCell ref="I8:J8"/>
    <mergeCell ref="C19:G19"/>
    <mergeCell ref="C14:G14"/>
    <mergeCell ref="C37:G37"/>
    <mergeCell ref="C27:G27"/>
    <mergeCell ref="C28:G28"/>
    <mergeCell ref="C29:G29"/>
    <mergeCell ref="C30:G30"/>
    <mergeCell ref="C32:G32"/>
    <mergeCell ref="C35:E35"/>
    <mergeCell ref="F35:G35"/>
  </mergeCells>
  <phoneticPr fontId="9"/>
  <conditionalFormatting sqref="C6:G6">
    <cfRule type="expression" dxfId="858" priority="168">
      <formula>C6=""</formula>
    </cfRule>
  </conditionalFormatting>
  <conditionalFormatting sqref="C11:G11">
    <cfRule type="expression" dxfId="857" priority="116">
      <formula>OR($C11="(交流計画を実施する機関)",$C11="")</formula>
    </cfRule>
  </conditionalFormatting>
  <conditionalFormatting sqref="C12:G12">
    <cfRule type="expression" dxfId="856" priority="115">
      <formula>OR($C12="(参加者に授与する修了証に記載される名称　※上記実施機関名と異なっても構いません。)",$C12="")</formula>
    </cfRule>
  </conditionalFormatting>
  <conditionalFormatting sqref="C36:G36">
    <cfRule type="expression" dxfId="855" priority="87">
      <formula>OR($C36="(実施責任者　契約法人名より下位の部署名・役職名)",$C36="")</formula>
    </cfRule>
  </conditionalFormatting>
  <conditionalFormatting sqref="C37:G37">
    <cfRule type="expression" dxfId="854" priority="85">
      <formula>OR($C37="(実施責任者　氏名)",$C37="")</formula>
    </cfRule>
  </conditionalFormatting>
  <conditionalFormatting sqref="C17">
    <cfRule type="expression" dxfId="853" priority="77">
      <formula>OR($C17="※選択",$C17="")</formula>
    </cfRule>
  </conditionalFormatting>
  <conditionalFormatting sqref="C13:G13">
    <cfRule type="expression" dxfId="852" priority="76">
      <formula>OR($C13="",$C13="(実施主担当者　実施機関名より下位の部署名)")</formula>
    </cfRule>
  </conditionalFormatting>
  <conditionalFormatting sqref="C14:G14">
    <cfRule type="expression" dxfId="851" priority="75">
      <formula>OR($C14="",$C14="(実施主担当者　役職名)")</formula>
    </cfRule>
  </conditionalFormatting>
  <conditionalFormatting sqref="C15:G15">
    <cfRule type="expression" dxfId="850" priority="74">
      <formula>OR($C15="(実施主担当者　氏名)",$C15="")</formula>
    </cfRule>
  </conditionalFormatting>
  <conditionalFormatting sqref="D17:G17">
    <cfRule type="expression" dxfId="849" priority="2201">
      <formula>OR($D17="(市区町村以下)",$D17="")</formula>
    </cfRule>
  </conditionalFormatting>
  <conditionalFormatting sqref="D38:G38">
    <cfRule type="expression" dxfId="848" priority="65">
      <formula>OR($D38="(市区町村以下)",$D38="")</formula>
    </cfRule>
  </conditionalFormatting>
  <conditionalFormatting sqref="C34:G34">
    <cfRule type="expression" dxfId="847" priority="63">
      <formula>OR($C34="(契約する法人格を有する機関名)",$C34="")</formula>
    </cfRule>
  </conditionalFormatting>
  <conditionalFormatting sqref="C22:G22">
    <cfRule type="expression" dxfId="846" priority="40">
      <formula>OR($C22="(連絡担当者　氏名)",$C22="")</formula>
    </cfRule>
  </conditionalFormatting>
  <conditionalFormatting sqref="C23:G23">
    <cfRule type="expression" dxfId="845" priority="39">
      <formula>OR($C23="(半角数字)",$C23="")</formula>
    </cfRule>
  </conditionalFormatting>
  <conditionalFormatting sqref="C25:G25">
    <cfRule type="expression" dxfId="844" priority="38">
      <formula>OR($C25="(半角数字)",$C25="")</formula>
    </cfRule>
  </conditionalFormatting>
  <conditionalFormatting sqref="C26:G26">
    <cfRule type="expression" dxfId="843" priority="37">
      <formula>OR($C26="(半角英数字)",$C26="")</formula>
    </cfRule>
  </conditionalFormatting>
  <conditionalFormatting sqref="D24:G24">
    <cfRule type="expression" dxfId="842" priority="43">
      <formula>OR($D24="(市区町村以下)",$D24="")</formula>
    </cfRule>
  </conditionalFormatting>
  <conditionalFormatting sqref="C29:G29">
    <cfRule type="expression" dxfId="841" priority="32">
      <formula>OR($C29="(事務担当者　氏名)",$C29="")</formula>
    </cfRule>
  </conditionalFormatting>
  <conditionalFormatting sqref="C30:G30">
    <cfRule type="expression" dxfId="840" priority="31">
      <formula>OR($C30="(半角数字)",$C30="")</formula>
    </cfRule>
  </conditionalFormatting>
  <conditionalFormatting sqref="C32:G32">
    <cfRule type="expression" dxfId="839" priority="30">
      <formula>OR($C32="(半角数字)",$C32="")</formula>
    </cfRule>
  </conditionalFormatting>
  <conditionalFormatting sqref="C33:G33">
    <cfRule type="expression" dxfId="838" priority="29">
      <formula>OR($C33="(半角英数字)",$C33="")</formula>
    </cfRule>
  </conditionalFormatting>
  <conditionalFormatting sqref="D31:G31">
    <cfRule type="expression" dxfId="837" priority="35">
      <formula>OR($D31="(市区町村以下)",$D31="")</formula>
    </cfRule>
  </conditionalFormatting>
  <conditionalFormatting sqref="C20:G20">
    <cfRule type="expression" dxfId="836" priority="28">
      <formula>OR($C20="",$C20="(連絡担当者　実施機関名より下位の部署名)")</formula>
    </cfRule>
  </conditionalFormatting>
  <conditionalFormatting sqref="C21:G21">
    <cfRule type="expression" dxfId="835" priority="27">
      <formula>OR($C21="",$C21="(連絡担当者　役職名)")</formula>
    </cfRule>
  </conditionalFormatting>
  <conditionalFormatting sqref="C27:G27">
    <cfRule type="expression" dxfId="834" priority="25">
      <formula>OR($C27="",$C27="(事務担当者　実施機関名より下位の部署名)")</formula>
    </cfRule>
  </conditionalFormatting>
  <conditionalFormatting sqref="C28:G28">
    <cfRule type="expression" dxfId="833" priority="24">
      <formula>OR($C28="",$C28="(事務担当者　役職名)")</formula>
    </cfRule>
  </conditionalFormatting>
  <conditionalFormatting sqref="C24">
    <cfRule type="expression" dxfId="832" priority="20">
      <formula>OR($C24="※選択",$C24="")</formula>
    </cfRule>
  </conditionalFormatting>
  <conditionalFormatting sqref="C31">
    <cfRule type="expression" dxfId="831" priority="19">
      <formula>OR($C31="※選択",$C31="")</formula>
    </cfRule>
  </conditionalFormatting>
  <conditionalFormatting sqref="C38">
    <cfRule type="expression" dxfId="830" priority="18">
      <formula>OR($C38="※選択",$C38="")</formula>
    </cfRule>
  </conditionalFormatting>
  <conditionalFormatting sqref="C35">
    <cfRule type="expression" dxfId="829" priority="16">
      <formula>OR($C35="(半角数字 13桁)",$C35="")</formula>
    </cfRule>
  </conditionalFormatting>
  <conditionalFormatting sqref="C35:G35">
    <cfRule type="expression" dxfId="828" priority="17">
      <formula>$F$35="法人番号が間違っています！"</formula>
    </cfRule>
  </conditionalFormatting>
  <conditionalFormatting sqref="C16:G16">
    <cfRule type="expression" dxfId="827" priority="15">
      <formula>OR($C16="(半角数字)",$C16="")</formula>
    </cfRule>
  </conditionalFormatting>
  <conditionalFormatting sqref="C18:G18">
    <cfRule type="expression" dxfId="826" priority="14">
      <formula>OR($C18="(半角数字)",$C18="")</formula>
    </cfRule>
  </conditionalFormatting>
  <conditionalFormatting sqref="C19:G19">
    <cfRule type="expression" dxfId="825" priority="13">
      <formula>OR($C19="(半角英数字)",$C19="")</formula>
    </cfRule>
  </conditionalFormatting>
  <conditionalFormatting sqref="C8:D8">
    <cfRule type="expression" dxfId="824" priority="2">
      <formula>OR($C8="(開始日)",$C8="")</formula>
    </cfRule>
  </conditionalFormatting>
  <conditionalFormatting sqref="F8">
    <cfRule type="expression" dxfId="823" priority="1">
      <formula>OR($F8="(終了日)",$F8="")</formula>
    </cfRule>
  </conditionalFormatting>
  <dataValidations count="6">
    <dataValidation imeMode="off" allowBlank="1" showInputMessage="1" showErrorMessage="1" sqref="C12:G12 C18:G19 C32:G33 C25:G26" xr:uid="{D28EF47D-500A-4B73-B57B-A5512524F446}"/>
    <dataValidation type="textLength" imeMode="disabled" operator="equal" allowBlank="1" showInputMessage="1" showErrorMessage="1" sqref="C5:G5" xr:uid="{133D4D66-1F23-4223-B252-4E26DC756104}">
      <formula1>13</formula1>
    </dataValidation>
    <dataValidation type="list" allowBlank="1" showInputMessage="1" showErrorMessage="1" sqref="C17 C24 C31 C38" xr:uid="{222FCB68-98CC-4A65-9580-1EB2D1A35A17}">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sqref="C30:G30 C23:G23 C16:G16" xr:uid="{126341BC-271B-4040-9E6E-09AA36D9D4A7}"/>
    <dataValidation type="textLength" errorStyle="warning" imeMode="disabled" operator="equal" allowBlank="1" showInputMessage="1" showErrorMessage="1" errorTitle="桁数があっていません。" error="再度入力してください。" sqref="C35:E35" xr:uid="{B39D44EF-DC11-49A1-9886-EFE025B2A159}">
      <formula1>13</formula1>
    </dataValidation>
    <dataValidation type="date" imeMode="off" allowBlank="1" showInputMessage="1" showErrorMessage="1" sqref="F8 C8:D8" xr:uid="{141A4D45-9E46-4382-B341-A84BD50A59AE}">
      <formula1>45017</formula1>
      <formula2>45366</formula2>
    </dataValidation>
  </dataValidations>
  <printOptions horizontalCentered="1"/>
  <pageMargins left="0.59055118110236227" right="0.59055118110236227" top="0.39370078740157483" bottom="0.39370078740157483" header="0.19685039370078741" footer="0.19685039370078741"/>
  <pageSetup paperSize="9" scale="89" orientation="portrait" r:id="rId1"/>
  <headerFooter>
    <oddHeader>&amp;C&amp;9&amp;F</oddHeader>
    <oddFooter>&amp;C&amp;10&amp;P/&amp;N</oddFooter>
  </headerFooter>
  <ignoredErrors>
    <ignoredError sqref="F3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E2F7A-9A67-4498-BF89-8836C6761FB8}">
  <sheetPr codeName="Sheet2">
    <pageSetUpPr fitToPage="1"/>
  </sheetPr>
  <dimension ref="A1:Q502"/>
  <sheetViews>
    <sheetView showGridLines="0" view="pageBreakPreview" zoomScaleNormal="100" zoomScaleSheetLayoutView="100" workbookViewId="0"/>
  </sheetViews>
  <sheetFormatPr defaultRowHeight="15" x14ac:dyDescent="0.35"/>
  <cols>
    <col min="1" max="1" width="9.640625" customWidth="1"/>
    <col min="2" max="2" width="11.640625" customWidth="1"/>
    <col min="3" max="3" width="5.640625" customWidth="1"/>
    <col min="4" max="4" width="28.640625" customWidth="1"/>
    <col min="5" max="5" width="11.640625" customWidth="1"/>
    <col min="6" max="6" width="6.640625" customWidth="1"/>
    <col min="7" max="7" width="13.640625" customWidth="1"/>
    <col min="8" max="8" width="8.85546875" style="41"/>
    <col min="9" max="17" width="8.85546875" style="47"/>
  </cols>
  <sheetData>
    <row r="1" spans="1:17" s="221" customFormat="1" ht="15" customHeight="1" x14ac:dyDescent="0.35">
      <c r="A1" s="51"/>
      <c r="G1" s="222" t="str">
        <f>'1)実施機関概要'!G1</f>
        <v>Ver.2301</v>
      </c>
      <c r="H1" s="223"/>
      <c r="I1" s="224"/>
      <c r="J1" s="224"/>
      <c r="K1" s="224"/>
      <c r="L1" s="224"/>
      <c r="M1" s="224"/>
      <c r="N1" s="224"/>
      <c r="O1" s="224"/>
      <c r="P1" s="224"/>
      <c r="Q1" s="224"/>
    </row>
    <row r="2" spans="1:17" ht="18" customHeight="1" x14ac:dyDescent="0.35">
      <c r="A2" s="17" t="s">
        <v>389</v>
      </c>
      <c r="B2" s="18"/>
      <c r="C2" s="19"/>
      <c r="D2" s="225"/>
      <c r="E2" s="225"/>
      <c r="F2" s="226"/>
      <c r="G2" s="227"/>
      <c r="H2" s="46"/>
    </row>
    <row r="3" spans="1:17" ht="15" customHeight="1" x14ac:dyDescent="0.35">
      <c r="A3" s="54" t="s">
        <v>390</v>
      </c>
      <c r="B3" s="339">
        <v>1</v>
      </c>
      <c r="C3" s="339"/>
      <c r="D3" s="339"/>
      <c r="E3" s="339"/>
      <c r="F3" s="339"/>
      <c r="G3" s="340"/>
    </row>
    <row r="4" spans="1:17" ht="15" customHeight="1" x14ac:dyDescent="0.35">
      <c r="A4" s="346" t="s">
        <v>0</v>
      </c>
      <c r="B4" s="323" t="s">
        <v>7</v>
      </c>
      <c r="C4" s="324"/>
      <c r="D4" s="53" t="s">
        <v>22</v>
      </c>
      <c r="E4" s="217" t="s">
        <v>431</v>
      </c>
      <c r="F4" s="218" t="str">
        <f>IF(E4="香港・マカオ以外","登録番号","")</f>
        <v/>
      </c>
      <c r="G4" s="219"/>
    </row>
    <row r="5" spans="1:17" ht="15" customHeight="1" x14ac:dyDescent="0.35">
      <c r="A5" s="347"/>
      <c r="B5" s="325" t="s">
        <v>8</v>
      </c>
      <c r="C5" s="30" t="s">
        <v>9</v>
      </c>
      <c r="D5" s="328" t="s">
        <v>42</v>
      </c>
      <c r="E5" s="329"/>
      <c r="F5" s="329"/>
      <c r="G5" s="330"/>
    </row>
    <row r="6" spans="1:17" ht="15" customHeight="1" x14ac:dyDescent="0.35">
      <c r="A6" s="347"/>
      <c r="B6" s="326"/>
      <c r="C6" s="30" t="s">
        <v>10</v>
      </c>
      <c r="D6" s="328" t="s">
        <v>74</v>
      </c>
      <c r="E6" s="329"/>
      <c r="F6" s="329"/>
      <c r="G6" s="330"/>
    </row>
    <row r="7" spans="1:17" ht="15" customHeight="1" x14ac:dyDescent="0.35">
      <c r="A7" s="347"/>
      <c r="B7" s="337" t="s">
        <v>419</v>
      </c>
      <c r="C7" s="338"/>
      <c r="D7" s="328"/>
      <c r="E7" s="329"/>
      <c r="F7" s="329"/>
      <c r="G7" s="330"/>
    </row>
    <row r="8" spans="1:17" ht="15" customHeight="1" x14ac:dyDescent="0.35">
      <c r="A8" s="347"/>
      <c r="B8" s="327" t="s">
        <v>420</v>
      </c>
      <c r="C8" s="326"/>
      <c r="D8" s="328"/>
      <c r="E8" s="329"/>
      <c r="F8" s="329"/>
      <c r="G8" s="330"/>
    </row>
    <row r="9" spans="1:17" ht="15" customHeight="1" x14ac:dyDescent="0.35">
      <c r="A9" s="347"/>
      <c r="B9" s="327" t="s">
        <v>5</v>
      </c>
      <c r="C9" s="326"/>
      <c r="D9" s="328" t="s">
        <v>422</v>
      </c>
      <c r="E9" s="329"/>
      <c r="F9" s="329"/>
      <c r="G9" s="330"/>
    </row>
    <row r="10" spans="1:17" ht="15" customHeight="1" x14ac:dyDescent="0.35">
      <c r="A10" s="347"/>
      <c r="B10" s="327" t="s">
        <v>6</v>
      </c>
      <c r="C10" s="326"/>
      <c r="D10" s="331" t="s">
        <v>66</v>
      </c>
      <c r="E10" s="332"/>
      <c r="F10" s="332"/>
      <c r="G10" s="333"/>
    </row>
    <row r="11" spans="1:17" ht="15" customHeight="1" x14ac:dyDescent="0.35">
      <c r="A11" s="347"/>
      <c r="B11" s="327" t="s">
        <v>421</v>
      </c>
      <c r="C11" s="326"/>
      <c r="D11" s="334" t="s">
        <v>67</v>
      </c>
      <c r="E11" s="335"/>
      <c r="F11" s="335"/>
      <c r="G11" s="336"/>
    </row>
    <row r="12" spans="1:17" ht="62.15" customHeight="1" x14ac:dyDescent="0.35">
      <c r="A12" s="348"/>
      <c r="B12" s="344" t="s">
        <v>391</v>
      </c>
      <c r="C12" s="345"/>
      <c r="D12" s="341" t="s">
        <v>42</v>
      </c>
      <c r="E12" s="342"/>
      <c r="F12" s="342"/>
      <c r="G12" s="343"/>
    </row>
    <row r="13" spans="1:17" ht="15" customHeight="1" x14ac:dyDescent="0.35">
      <c r="A13" s="54" t="s">
        <v>390</v>
      </c>
      <c r="B13" s="339">
        <v>2</v>
      </c>
      <c r="C13" s="339"/>
      <c r="D13" s="339"/>
      <c r="E13" s="339"/>
      <c r="F13" s="339"/>
      <c r="G13" s="340"/>
    </row>
    <row r="14" spans="1:17" ht="15" customHeight="1" x14ac:dyDescent="0.35">
      <c r="A14" s="346" t="s">
        <v>0</v>
      </c>
      <c r="B14" s="323" t="s">
        <v>7</v>
      </c>
      <c r="C14" s="324"/>
      <c r="D14" s="53" t="s">
        <v>22</v>
      </c>
      <c r="E14" s="217" t="s">
        <v>431</v>
      </c>
      <c r="F14" s="218" t="str">
        <f>IF(E14="香港・マカオ以外","登録番号","")</f>
        <v/>
      </c>
      <c r="G14" s="219"/>
    </row>
    <row r="15" spans="1:17" ht="15" customHeight="1" x14ac:dyDescent="0.35">
      <c r="A15" s="347"/>
      <c r="B15" s="325" t="s">
        <v>8</v>
      </c>
      <c r="C15" s="30" t="s">
        <v>9</v>
      </c>
      <c r="D15" s="328" t="s">
        <v>42</v>
      </c>
      <c r="E15" s="329"/>
      <c r="F15" s="329"/>
      <c r="G15" s="330"/>
    </row>
    <row r="16" spans="1:17" ht="15" customHeight="1" x14ac:dyDescent="0.35">
      <c r="A16" s="347"/>
      <c r="B16" s="326"/>
      <c r="C16" s="30" t="s">
        <v>10</v>
      </c>
      <c r="D16" s="328" t="s">
        <v>74</v>
      </c>
      <c r="E16" s="329"/>
      <c r="F16" s="329"/>
      <c r="G16" s="330"/>
    </row>
    <row r="17" spans="1:7" ht="15" customHeight="1" x14ac:dyDescent="0.35">
      <c r="A17" s="347"/>
      <c r="B17" s="337" t="s">
        <v>419</v>
      </c>
      <c r="C17" s="338"/>
      <c r="D17" s="328"/>
      <c r="E17" s="329"/>
      <c r="F17" s="329"/>
      <c r="G17" s="330"/>
    </row>
    <row r="18" spans="1:7" ht="15" customHeight="1" x14ac:dyDescent="0.35">
      <c r="A18" s="347"/>
      <c r="B18" s="327" t="s">
        <v>420</v>
      </c>
      <c r="C18" s="326"/>
      <c r="D18" s="328"/>
      <c r="E18" s="329"/>
      <c r="F18" s="329"/>
      <c r="G18" s="330"/>
    </row>
    <row r="19" spans="1:7" ht="15" customHeight="1" x14ac:dyDescent="0.35">
      <c r="A19" s="347"/>
      <c r="B19" s="327" t="s">
        <v>5</v>
      </c>
      <c r="C19" s="326"/>
      <c r="D19" s="328" t="s">
        <v>422</v>
      </c>
      <c r="E19" s="329"/>
      <c r="F19" s="329"/>
      <c r="G19" s="330"/>
    </row>
    <row r="20" spans="1:7" ht="15" customHeight="1" x14ac:dyDescent="0.35">
      <c r="A20" s="347"/>
      <c r="B20" s="327" t="s">
        <v>6</v>
      </c>
      <c r="C20" s="326"/>
      <c r="D20" s="331" t="s">
        <v>66</v>
      </c>
      <c r="E20" s="332"/>
      <c r="F20" s="332"/>
      <c r="G20" s="333"/>
    </row>
    <row r="21" spans="1:7" ht="15" customHeight="1" x14ac:dyDescent="0.35">
      <c r="A21" s="347"/>
      <c r="B21" s="327" t="s">
        <v>421</v>
      </c>
      <c r="C21" s="326"/>
      <c r="D21" s="334" t="s">
        <v>67</v>
      </c>
      <c r="E21" s="335"/>
      <c r="F21" s="335"/>
      <c r="G21" s="336"/>
    </row>
    <row r="22" spans="1:7" ht="62.15" customHeight="1" x14ac:dyDescent="0.35">
      <c r="A22" s="348"/>
      <c r="B22" s="344" t="s">
        <v>391</v>
      </c>
      <c r="C22" s="345"/>
      <c r="D22" s="341" t="s">
        <v>42</v>
      </c>
      <c r="E22" s="342"/>
      <c r="F22" s="342"/>
      <c r="G22" s="343"/>
    </row>
    <row r="23" spans="1:7" ht="15" customHeight="1" x14ac:dyDescent="0.35">
      <c r="A23" s="54" t="s">
        <v>390</v>
      </c>
      <c r="B23" s="339">
        <v>3</v>
      </c>
      <c r="C23" s="339"/>
      <c r="D23" s="339"/>
      <c r="E23" s="339"/>
      <c r="F23" s="339"/>
      <c r="G23" s="340"/>
    </row>
    <row r="24" spans="1:7" ht="15" customHeight="1" x14ac:dyDescent="0.35">
      <c r="A24" s="346" t="s">
        <v>0</v>
      </c>
      <c r="B24" s="323" t="s">
        <v>7</v>
      </c>
      <c r="C24" s="324"/>
      <c r="D24" s="53" t="s">
        <v>22</v>
      </c>
      <c r="E24" s="217" t="s">
        <v>431</v>
      </c>
      <c r="F24" s="218" t="str">
        <f>IF(E24="香港・マカオ以外","登録番号","")</f>
        <v/>
      </c>
      <c r="G24" s="219"/>
    </row>
    <row r="25" spans="1:7" ht="15" customHeight="1" x14ac:dyDescent="0.35">
      <c r="A25" s="347"/>
      <c r="B25" s="325" t="s">
        <v>8</v>
      </c>
      <c r="C25" s="30" t="s">
        <v>9</v>
      </c>
      <c r="D25" s="328" t="s">
        <v>42</v>
      </c>
      <c r="E25" s="329"/>
      <c r="F25" s="329"/>
      <c r="G25" s="330"/>
    </row>
    <row r="26" spans="1:7" ht="15" customHeight="1" x14ac:dyDescent="0.35">
      <c r="A26" s="347"/>
      <c r="B26" s="326"/>
      <c r="C26" s="30" t="s">
        <v>10</v>
      </c>
      <c r="D26" s="328" t="s">
        <v>74</v>
      </c>
      <c r="E26" s="329"/>
      <c r="F26" s="329"/>
      <c r="G26" s="330"/>
    </row>
    <row r="27" spans="1:7" ht="15" customHeight="1" x14ac:dyDescent="0.35">
      <c r="A27" s="347"/>
      <c r="B27" s="337" t="s">
        <v>419</v>
      </c>
      <c r="C27" s="338"/>
      <c r="D27" s="328"/>
      <c r="E27" s="329"/>
      <c r="F27" s="329"/>
      <c r="G27" s="330"/>
    </row>
    <row r="28" spans="1:7" ht="15" customHeight="1" x14ac:dyDescent="0.35">
      <c r="A28" s="347"/>
      <c r="B28" s="327" t="s">
        <v>420</v>
      </c>
      <c r="C28" s="326"/>
      <c r="D28" s="328"/>
      <c r="E28" s="329"/>
      <c r="F28" s="329"/>
      <c r="G28" s="330"/>
    </row>
    <row r="29" spans="1:7" ht="15" customHeight="1" x14ac:dyDescent="0.35">
      <c r="A29" s="347"/>
      <c r="B29" s="327" t="s">
        <v>5</v>
      </c>
      <c r="C29" s="326"/>
      <c r="D29" s="328" t="s">
        <v>422</v>
      </c>
      <c r="E29" s="329"/>
      <c r="F29" s="329"/>
      <c r="G29" s="330"/>
    </row>
    <row r="30" spans="1:7" ht="15" customHeight="1" x14ac:dyDescent="0.35">
      <c r="A30" s="347"/>
      <c r="B30" s="327" t="s">
        <v>6</v>
      </c>
      <c r="C30" s="326"/>
      <c r="D30" s="331" t="s">
        <v>66</v>
      </c>
      <c r="E30" s="332"/>
      <c r="F30" s="332"/>
      <c r="G30" s="333"/>
    </row>
    <row r="31" spans="1:7" ht="15" customHeight="1" x14ac:dyDescent="0.35">
      <c r="A31" s="347"/>
      <c r="B31" s="327" t="s">
        <v>421</v>
      </c>
      <c r="C31" s="326"/>
      <c r="D31" s="334" t="s">
        <v>67</v>
      </c>
      <c r="E31" s="335"/>
      <c r="F31" s="335"/>
      <c r="G31" s="336"/>
    </row>
    <row r="32" spans="1:7" ht="62.15" customHeight="1" x14ac:dyDescent="0.35">
      <c r="A32" s="348"/>
      <c r="B32" s="344" t="s">
        <v>391</v>
      </c>
      <c r="C32" s="345"/>
      <c r="D32" s="341" t="s">
        <v>42</v>
      </c>
      <c r="E32" s="342"/>
      <c r="F32" s="342"/>
      <c r="G32" s="343"/>
    </row>
    <row r="33" spans="1:7" ht="15" customHeight="1" x14ac:dyDescent="0.35">
      <c r="A33" s="54" t="s">
        <v>390</v>
      </c>
      <c r="B33" s="339">
        <v>4</v>
      </c>
      <c r="C33" s="339"/>
      <c r="D33" s="339"/>
      <c r="E33" s="339"/>
      <c r="F33" s="339"/>
      <c r="G33" s="340"/>
    </row>
    <row r="34" spans="1:7" ht="15" customHeight="1" x14ac:dyDescent="0.35">
      <c r="A34" s="346" t="s">
        <v>0</v>
      </c>
      <c r="B34" s="323" t="s">
        <v>7</v>
      </c>
      <c r="C34" s="324"/>
      <c r="D34" s="53" t="s">
        <v>22</v>
      </c>
      <c r="E34" s="217" t="s">
        <v>431</v>
      </c>
      <c r="F34" s="218" t="str">
        <f>IF(E34="香港・マカオ以外","登録番号","")</f>
        <v/>
      </c>
      <c r="G34" s="219"/>
    </row>
    <row r="35" spans="1:7" ht="15" customHeight="1" x14ac:dyDescent="0.35">
      <c r="A35" s="347"/>
      <c r="B35" s="325" t="s">
        <v>8</v>
      </c>
      <c r="C35" s="30" t="s">
        <v>9</v>
      </c>
      <c r="D35" s="328" t="s">
        <v>42</v>
      </c>
      <c r="E35" s="329"/>
      <c r="F35" s="329"/>
      <c r="G35" s="330"/>
    </row>
    <row r="36" spans="1:7" ht="15" customHeight="1" x14ac:dyDescent="0.35">
      <c r="A36" s="347"/>
      <c r="B36" s="326"/>
      <c r="C36" s="30" t="s">
        <v>10</v>
      </c>
      <c r="D36" s="328" t="s">
        <v>74</v>
      </c>
      <c r="E36" s="329"/>
      <c r="F36" s="329"/>
      <c r="G36" s="330"/>
    </row>
    <row r="37" spans="1:7" ht="15" customHeight="1" x14ac:dyDescent="0.35">
      <c r="A37" s="347"/>
      <c r="B37" s="337" t="s">
        <v>419</v>
      </c>
      <c r="C37" s="338"/>
      <c r="D37" s="328"/>
      <c r="E37" s="329"/>
      <c r="F37" s="329"/>
      <c r="G37" s="330"/>
    </row>
    <row r="38" spans="1:7" ht="15" customHeight="1" x14ac:dyDescent="0.35">
      <c r="A38" s="347"/>
      <c r="B38" s="327" t="s">
        <v>420</v>
      </c>
      <c r="C38" s="326"/>
      <c r="D38" s="328"/>
      <c r="E38" s="329"/>
      <c r="F38" s="329"/>
      <c r="G38" s="330"/>
    </row>
    <row r="39" spans="1:7" ht="15" customHeight="1" x14ac:dyDescent="0.35">
      <c r="A39" s="347"/>
      <c r="B39" s="327" t="s">
        <v>5</v>
      </c>
      <c r="C39" s="326"/>
      <c r="D39" s="328" t="s">
        <v>422</v>
      </c>
      <c r="E39" s="329"/>
      <c r="F39" s="329"/>
      <c r="G39" s="330"/>
    </row>
    <row r="40" spans="1:7" ht="15" customHeight="1" x14ac:dyDescent="0.35">
      <c r="A40" s="347"/>
      <c r="B40" s="327" t="s">
        <v>6</v>
      </c>
      <c r="C40" s="326"/>
      <c r="D40" s="331" t="s">
        <v>66</v>
      </c>
      <c r="E40" s="332"/>
      <c r="F40" s="332"/>
      <c r="G40" s="333"/>
    </row>
    <row r="41" spans="1:7" ht="15" customHeight="1" x14ac:dyDescent="0.35">
      <c r="A41" s="347"/>
      <c r="B41" s="327" t="s">
        <v>421</v>
      </c>
      <c r="C41" s="326"/>
      <c r="D41" s="334" t="s">
        <v>67</v>
      </c>
      <c r="E41" s="335"/>
      <c r="F41" s="335"/>
      <c r="G41" s="336"/>
    </row>
    <row r="42" spans="1:7" ht="62.15" customHeight="1" x14ac:dyDescent="0.35">
      <c r="A42" s="348"/>
      <c r="B42" s="344" t="s">
        <v>391</v>
      </c>
      <c r="C42" s="345"/>
      <c r="D42" s="341" t="s">
        <v>42</v>
      </c>
      <c r="E42" s="342"/>
      <c r="F42" s="342"/>
      <c r="G42" s="343"/>
    </row>
    <row r="43" spans="1:7" ht="15" customHeight="1" x14ac:dyDescent="0.35">
      <c r="A43" s="54" t="s">
        <v>390</v>
      </c>
      <c r="B43" s="339">
        <v>5</v>
      </c>
      <c r="C43" s="339"/>
      <c r="D43" s="339"/>
      <c r="E43" s="339"/>
      <c r="F43" s="339"/>
      <c r="G43" s="340"/>
    </row>
    <row r="44" spans="1:7" ht="15" customHeight="1" x14ac:dyDescent="0.35">
      <c r="A44" s="346" t="s">
        <v>0</v>
      </c>
      <c r="B44" s="323" t="s">
        <v>7</v>
      </c>
      <c r="C44" s="324"/>
      <c r="D44" s="53" t="s">
        <v>22</v>
      </c>
      <c r="E44" s="217" t="s">
        <v>431</v>
      </c>
      <c r="F44" s="218" t="str">
        <f>IF(E44="香港・マカオ以外","登録番号","")</f>
        <v/>
      </c>
      <c r="G44" s="219"/>
    </row>
    <row r="45" spans="1:7" ht="15" customHeight="1" x14ac:dyDescent="0.35">
      <c r="A45" s="347"/>
      <c r="B45" s="325" t="s">
        <v>8</v>
      </c>
      <c r="C45" s="30" t="s">
        <v>9</v>
      </c>
      <c r="D45" s="328" t="s">
        <v>42</v>
      </c>
      <c r="E45" s="329"/>
      <c r="F45" s="329"/>
      <c r="G45" s="330"/>
    </row>
    <row r="46" spans="1:7" ht="15" customHeight="1" x14ac:dyDescent="0.35">
      <c r="A46" s="347"/>
      <c r="B46" s="326"/>
      <c r="C46" s="30" t="s">
        <v>10</v>
      </c>
      <c r="D46" s="328" t="s">
        <v>74</v>
      </c>
      <c r="E46" s="329"/>
      <c r="F46" s="329"/>
      <c r="G46" s="330"/>
    </row>
    <row r="47" spans="1:7" ht="15" customHeight="1" x14ac:dyDescent="0.35">
      <c r="A47" s="347"/>
      <c r="B47" s="337" t="s">
        <v>419</v>
      </c>
      <c r="C47" s="338"/>
      <c r="D47" s="328"/>
      <c r="E47" s="329"/>
      <c r="F47" s="329"/>
      <c r="G47" s="330"/>
    </row>
    <row r="48" spans="1:7" ht="15" customHeight="1" x14ac:dyDescent="0.35">
      <c r="A48" s="347"/>
      <c r="B48" s="327" t="s">
        <v>420</v>
      </c>
      <c r="C48" s="326"/>
      <c r="D48" s="328"/>
      <c r="E48" s="329"/>
      <c r="F48" s="329"/>
      <c r="G48" s="330"/>
    </row>
    <row r="49" spans="1:7" ht="15" customHeight="1" x14ac:dyDescent="0.35">
      <c r="A49" s="347"/>
      <c r="B49" s="327" t="s">
        <v>5</v>
      </c>
      <c r="C49" s="326"/>
      <c r="D49" s="328" t="s">
        <v>422</v>
      </c>
      <c r="E49" s="329"/>
      <c r="F49" s="329"/>
      <c r="G49" s="330"/>
    </row>
    <row r="50" spans="1:7" ht="15" customHeight="1" x14ac:dyDescent="0.35">
      <c r="A50" s="347"/>
      <c r="B50" s="327" t="s">
        <v>6</v>
      </c>
      <c r="C50" s="326"/>
      <c r="D50" s="331" t="s">
        <v>66</v>
      </c>
      <c r="E50" s="332"/>
      <c r="F50" s="332"/>
      <c r="G50" s="333"/>
    </row>
    <row r="51" spans="1:7" ht="15" customHeight="1" x14ac:dyDescent="0.35">
      <c r="A51" s="347"/>
      <c r="B51" s="327" t="s">
        <v>421</v>
      </c>
      <c r="C51" s="326"/>
      <c r="D51" s="334" t="s">
        <v>67</v>
      </c>
      <c r="E51" s="335"/>
      <c r="F51" s="335"/>
      <c r="G51" s="336"/>
    </row>
    <row r="52" spans="1:7" ht="62.15" customHeight="1" x14ac:dyDescent="0.35">
      <c r="A52" s="348"/>
      <c r="B52" s="344" t="s">
        <v>149</v>
      </c>
      <c r="C52" s="345"/>
      <c r="D52" s="341" t="s">
        <v>42</v>
      </c>
      <c r="E52" s="342"/>
      <c r="F52" s="342"/>
      <c r="G52" s="343"/>
    </row>
    <row r="53" spans="1:7" ht="15" customHeight="1" x14ac:dyDescent="0.35">
      <c r="A53" s="54" t="s">
        <v>390</v>
      </c>
      <c r="B53" s="339">
        <v>6</v>
      </c>
      <c r="C53" s="339"/>
      <c r="D53" s="339"/>
      <c r="E53" s="339"/>
      <c r="F53" s="339"/>
      <c r="G53" s="340"/>
    </row>
    <row r="54" spans="1:7" ht="15" customHeight="1" x14ac:dyDescent="0.35">
      <c r="A54" s="346" t="s">
        <v>0</v>
      </c>
      <c r="B54" s="323" t="s">
        <v>7</v>
      </c>
      <c r="C54" s="324"/>
      <c r="D54" s="53" t="s">
        <v>22</v>
      </c>
      <c r="E54" s="217" t="s">
        <v>431</v>
      </c>
      <c r="F54" s="218" t="str">
        <f>IF(E54="香港・マカオ以外","登録番号","")</f>
        <v/>
      </c>
      <c r="G54" s="219"/>
    </row>
    <row r="55" spans="1:7" ht="15" customHeight="1" x14ac:dyDescent="0.35">
      <c r="A55" s="347"/>
      <c r="B55" s="325" t="s">
        <v>8</v>
      </c>
      <c r="C55" s="30" t="s">
        <v>9</v>
      </c>
      <c r="D55" s="328" t="s">
        <v>42</v>
      </c>
      <c r="E55" s="329"/>
      <c r="F55" s="329"/>
      <c r="G55" s="330"/>
    </row>
    <row r="56" spans="1:7" ht="15" customHeight="1" x14ac:dyDescent="0.35">
      <c r="A56" s="347"/>
      <c r="B56" s="326"/>
      <c r="C56" s="30" t="s">
        <v>10</v>
      </c>
      <c r="D56" s="328" t="s">
        <v>74</v>
      </c>
      <c r="E56" s="329"/>
      <c r="F56" s="329"/>
      <c r="G56" s="330"/>
    </row>
    <row r="57" spans="1:7" ht="15" customHeight="1" x14ac:dyDescent="0.35">
      <c r="A57" s="347"/>
      <c r="B57" s="337" t="s">
        <v>419</v>
      </c>
      <c r="C57" s="338"/>
      <c r="D57" s="328"/>
      <c r="E57" s="329"/>
      <c r="F57" s="329"/>
      <c r="G57" s="330"/>
    </row>
    <row r="58" spans="1:7" ht="15" customHeight="1" x14ac:dyDescent="0.35">
      <c r="A58" s="347"/>
      <c r="B58" s="327" t="s">
        <v>420</v>
      </c>
      <c r="C58" s="326"/>
      <c r="D58" s="328"/>
      <c r="E58" s="329"/>
      <c r="F58" s="329"/>
      <c r="G58" s="330"/>
    </row>
    <row r="59" spans="1:7" ht="15" customHeight="1" x14ac:dyDescent="0.35">
      <c r="A59" s="347"/>
      <c r="B59" s="327" t="s">
        <v>5</v>
      </c>
      <c r="C59" s="326"/>
      <c r="D59" s="328" t="s">
        <v>422</v>
      </c>
      <c r="E59" s="329"/>
      <c r="F59" s="329"/>
      <c r="G59" s="330"/>
    </row>
    <row r="60" spans="1:7" ht="15" customHeight="1" x14ac:dyDescent="0.35">
      <c r="A60" s="347"/>
      <c r="B60" s="327" t="s">
        <v>6</v>
      </c>
      <c r="C60" s="326"/>
      <c r="D60" s="331" t="s">
        <v>66</v>
      </c>
      <c r="E60" s="332"/>
      <c r="F60" s="332"/>
      <c r="G60" s="333"/>
    </row>
    <row r="61" spans="1:7" ht="15" customHeight="1" x14ac:dyDescent="0.35">
      <c r="A61" s="347"/>
      <c r="B61" s="327" t="s">
        <v>421</v>
      </c>
      <c r="C61" s="326"/>
      <c r="D61" s="334" t="s">
        <v>67</v>
      </c>
      <c r="E61" s="335"/>
      <c r="F61" s="335"/>
      <c r="G61" s="336"/>
    </row>
    <row r="62" spans="1:7" ht="62.15" customHeight="1" x14ac:dyDescent="0.35">
      <c r="A62" s="348"/>
      <c r="B62" s="344" t="s">
        <v>391</v>
      </c>
      <c r="C62" s="345"/>
      <c r="D62" s="341" t="s">
        <v>42</v>
      </c>
      <c r="E62" s="342"/>
      <c r="F62" s="342"/>
      <c r="G62" s="343"/>
    </row>
    <row r="63" spans="1:7" ht="15" customHeight="1" x14ac:dyDescent="0.35">
      <c r="A63" s="54" t="s">
        <v>390</v>
      </c>
      <c r="B63" s="339">
        <v>7</v>
      </c>
      <c r="C63" s="339"/>
      <c r="D63" s="339"/>
      <c r="E63" s="339"/>
      <c r="F63" s="339"/>
      <c r="G63" s="340"/>
    </row>
    <row r="64" spans="1:7" ht="15" customHeight="1" x14ac:dyDescent="0.35">
      <c r="A64" s="346" t="s">
        <v>0</v>
      </c>
      <c r="B64" s="323" t="s">
        <v>7</v>
      </c>
      <c r="C64" s="324"/>
      <c r="D64" s="53" t="s">
        <v>22</v>
      </c>
      <c r="E64" s="217" t="s">
        <v>431</v>
      </c>
      <c r="F64" s="218" t="str">
        <f>IF(E64="香港・マカオ以外","登録番号","")</f>
        <v/>
      </c>
      <c r="G64" s="219"/>
    </row>
    <row r="65" spans="1:7" ht="15" customHeight="1" x14ac:dyDescent="0.35">
      <c r="A65" s="347"/>
      <c r="B65" s="325" t="s">
        <v>8</v>
      </c>
      <c r="C65" s="30" t="s">
        <v>9</v>
      </c>
      <c r="D65" s="328" t="s">
        <v>42</v>
      </c>
      <c r="E65" s="329"/>
      <c r="F65" s="329"/>
      <c r="G65" s="330"/>
    </row>
    <row r="66" spans="1:7" ht="15" customHeight="1" x14ac:dyDescent="0.35">
      <c r="A66" s="347"/>
      <c r="B66" s="326"/>
      <c r="C66" s="30" t="s">
        <v>10</v>
      </c>
      <c r="D66" s="328" t="s">
        <v>74</v>
      </c>
      <c r="E66" s="329"/>
      <c r="F66" s="329"/>
      <c r="G66" s="330"/>
    </row>
    <row r="67" spans="1:7" ht="15" customHeight="1" x14ac:dyDescent="0.35">
      <c r="A67" s="347"/>
      <c r="B67" s="337" t="s">
        <v>419</v>
      </c>
      <c r="C67" s="338"/>
      <c r="D67" s="328"/>
      <c r="E67" s="329"/>
      <c r="F67" s="329"/>
      <c r="G67" s="330"/>
    </row>
    <row r="68" spans="1:7" ht="15" customHeight="1" x14ac:dyDescent="0.35">
      <c r="A68" s="347"/>
      <c r="B68" s="327" t="s">
        <v>420</v>
      </c>
      <c r="C68" s="326"/>
      <c r="D68" s="328"/>
      <c r="E68" s="329"/>
      <c r="F68" s="329"/>
      <c r="G68" s="330"/>
    </row>
    <row r="69" spans="1:7" ht="15" customHeight="1" x14ac:dyDescent="0.35">
      <c r="A69" s="347"/>
      <c r="B69" s="327" t="s">
        <v>5</v>
      </c>
      <c r="C69" s="326"/>
      <c r="D69" s="328" t="s">
        <v>422</v>
      </c>
      <c r="E69" s="329"/>
      <c r="F69" s="329"/>
      <c r="G69" s="330"/>
    </row>
    <row r="70" spans="1:7" ht="15" customHeight="1" x14ac:dyDescent="0.35">
      <c r="A70" s="347"/>
      <c r="B70" s="327" t="s">
        <v>6</v>
      </c>
      <c r="C70" s="326"/>
      <c r="D70" s="331" t="s">
        <v>66</v>
      </c>
      <c r="E70" s="332"/>
      <c r="F70" s="332"/>
      <c r="G70" s="333"/>
    </row>
    <row r="71" spans="1:7" ht="15" customHeight="1" x14ac:dyDescent="0.35">
      <c r="A71" s="347"/>
      <c r="B71" s="327" t="s">
        <v>421</v>
      </c>
      <c r="C71" s="326"/>
      <c r="D71" s="334" t="s">
        <v>67</v>
      </c>
      <c r="E71" s="335"/>
      <c r="F71" s="335"/>
      <c r="G71" s="336"/>
    </row>
    <row r="72" spans="1:7" ht="62.15" customHeight="1" x14ac:dyDescent="0.35">
      <c r="A72" s="348"/>
      <c r="B72" s="344" t="s">
        <v>391</v>
      </c>
      <c r="C72" s="345"/>
      <c r="D72" s="341" t="s">
        <v>42</v>
      </c>
      <c r="E72" s="342"/>
      <c r="F72" s="342"/>
      <c r="G72" s="343"/>
    </row>
    <row r="73" spans="1:7" ht="15" customHeight="1" x14ac:dyDescent="0.35">
      <c r="A73" s="54" t="s">
        <v>390</v>
      </c>
      <c r="B73" s="339">
        <v>8</v>
      </c>
      <c r="C73" s="339"/>
      <c r="D73" s="339"/>
      <c r="E73" s="339"/>
      <c r="F73" s="339"/>
      <c r="G73" s="340"/>
    </row>
    <row r="74" spans="1:7" ht="15" customHeight="1" x14ac:dyDescent="0.35">
      <c r="A74" s="346" t="s">
        <v>0</v>
      </c>
      <c r="B74" s="323" t="s">
        <v>7</v>
      </c>
      <c r="C74" s="324"/>
      <c r="D74" s="53" t="s">
        <v>22</v>
      </c>
      <c r="E74" s="217" t="s">
        <v>431</v>
      </c>
      <c r="F74" s="218" t="str">
        <f>IF(E74="香港・マカオ以外","登録番号","")</f>
        <v/>
      </c>
      <c r="G74" s="219"/>
    </row>
    <row r="75" spans="1:7" ht="15" customHeight="1" x14ac:dyDescent="0.35">
      <c r="A75" s="347"/>
      <c r="B75" s="325" t="s">
        <v>8</v>
      </c>
      <c r="C75" s="30" t="s">
        <v>9</v>
      </c>
      <c r="D75" s="328" t="s">
        <v>42</v>
      </c>
      <c r="E75" s="329"/>
      <c r="F75" s="329"/>
      <c r="G75" s="330"/>
    </row>
    <row r="76" spans="1:7" ht="15" customHeight="1" x14ac:dyDescent="0.35">
      <c r="A76" s="347"/>
      <c r="B76" s="326"/>
      <c r="C76" s="30" t="s">
        <v>10</v>
      </c>
      <c r="D76" s="328" t="s">
        <v>74</v>
      </c>
      <c r="E76" s="329"/>
      <c r="F76" s="329"/>
      <c r="G76" s="330"/>
    </row>
    <row r="77" spans="1:7" ht="15" customHeight="1" x14ac:dyDescent="0.35">
      <c r="A77" s="347"/>
      <c r="B77" s="337" t="s">
        <v>419</v>
      </c>
      <c r="C77" s="338"/>
      <c r="D77" s="328"/>
      <c r="E77" s="329"/>
      <c r="F77" s="329"/>
      <c r="G77" s="330"/>
    </row>
    <row r="78" spans="1:7" ht="15" customHeight="1" x14ac:dyDescent="0.35">
      <c r="A78" s="347"/>
      <c r="B78" s="327" t="s">
        <v>420</v>
      </c>
      <c r="C78" s="326"/>
      <c r="D78" s="328"/>
      <c r="E78" s="329"/>
      <c r="F78" s="329"/>
      <c r="G78" s="330"/>
    </row>
    <row r="79" spans="1:7" ht="15" customHeight="1" x14ac:dyDescent="0.35">
      <c r="A79" s="347"/>
      <c r="B79" s="327" t="s">
        <v>5</v>
      </c>
      <c r="C79" s="326"/>
      <c r="D79" s="328" t="s">
        <v>422</v>
      </c>
      <c r="E79" s="329"/>
      <c r="F79" s="329"/>
      <c r="G79" s="330"/>
    </row>
    <row r="80" spans="1:7" ht="15" customHeight="1" x14ac:dyDescent="0.35">
      <c r="A80" s="347"/>
      <c r="B80" s="327" t="s">
        <v>6</v>
      </c>
      <c r="C80" s="326"/>
      <c r="D80" s="331" t="s">
        <v>66</v>
      </c>
      <c r="E80" s="332"/>
      <c r="F80" s="332"/>
      <c r="G80" s="333"/>
    </row>
    <row r="81" spans="1:7" ht="15" customHeight="1" x14ac:dyDescent="0.35">
      <c r="A81" s="347"/>
      <c r="B81" s="327" t="s">
        <v>421</v>
      </c>
      <c r="C81" s="326"/>
      <c r="D81" s="334" t="s">
        <v>67</v>
      </c>
      <c r="E81" s="335"/>
      <c r="F81" s="335"/>
      <c r="G81" s="336"/>
    </row>
    <row r="82" spans="1:7" ht="62.15" customHeight="1" x14ac:dyDescent="0.35">
      <c r="A82" s="348"/>
      <c r="B82" s="344" t="s">
        <v>391</v>
      </c>
      <c r="C82" s="345"/>
      <c r="D82" s="341" t="s">
        <v>42</v>
      </c>
      <c r="E82" s="342"/>
      <c r="F82" s="342"/>
      <c r="G82" s="343"/>
    </row>
    <row r="83" spans="1:7" ht="15" customHeight="1" x14ac:dyDescent="0.35">
      <c r="A83" s="54" t="s">
        <v>390</v>
      </c>
      <c r="B83" s="339">
        <v>9</v>
      </c>
      <c r="C83" s="339"/>
      <c r="D83" s="339"/>
      <c r="E83" s="339"/>
      <c r="F83" s="339"/>
      <c r="G83" s="340"/>
    </row>
    <row r="84" spans="1:7" ht="15" customHeight="1" x14ac:dyDescent="0.35">
      <c r="A84" s="346" t="s">
        <v>0</v>
      </c>
      <c r="B84" s="323" t="s">
        <v>7</v>
      </c>
      <c r="C84" s="324"/>
      <c r="D84" s="53" t="s">
        <v>22</v>
      </c>
      <c r="E84" s="217" t="s">
        <v>431</v>
      </c>
      <c r="F84" s="218" t="str">
        <f>IF(E84="香港・マカオ以外","登録番号","")</f>
        <v/>
      </c>
      <c r="G84" s="219"/>
    </row>
    <row r="85" spans="1:7" ht="15" customHeight="1" x14ac:dyDescent="0.35">
      <c r="A85" s="347"/>
      <c r="B85" s="325" t="s">
        <v>8</v>
      </c>
      <c r="C85" s="30" t="s">
        <v>9</v>
      </c>
      <c r="D85" s="328" t="s">
        <v>42</v>
      </c>
      <c r="E85" s="329"/>
      <c r="F85" s="329"/>
      <c r="G85" s="330"/>
    </row>
    <row r="86" spans="1:7" ht="15" customHeight="1" x14ac:dyDescent="0.35">
      <c r="A86" s="347"/>
      <c r="B86" s="326"/>
      <c r="C86" s="30" t="s">
        <v>10</v>
      </c>
      <c r="D86" s="328" t="s">
        <v>74</v>
      </c>
      <c r="E86" s="329"/>
      <c r="F86" s="329"/>
      <c r="G86" s="330"/>
    </row>
    <row r="87" spans="1:7" ht="15" customHeight="1" x14ac:dyDescent="0.35">
      <c r="A87" s="347"/>
      <c r="B87" s="337" t="s">
        <v>419</v>
      </c>
      <c r="C87" s="338"/>
      <c r="D87" s="328"/>
      <c r="E87" s="329"/>
      <c r="F87" s="329"/>
      <c r="G87" s="330"/>
    </row>
    <row r="88" spans="1:7" ht="15" customHeight="1" x14ac:dyDescent="0.35">
      <c r="A88" s="347"/>
      <c r="B88" s="327" t="s">
        <v>420</v>
      </c>
      <c r="C88" s="326"/>
      <c r="D88" s="328"/>
      <c r="E88" s="329"/>
      <c r="F88" s="329"/>
      <c r="G88" s="330"/>
    </row>
    <row r="89" spans="1:7" ht="15" customHeight="1" x14ac:dyDescent="0.35">
      <c r="A89" s="347"/>
      <c r="B89" s="327" t="s">
        <v>5</v>
      </c>
      <c r="C89" s="326"/>
      <c r="D89" s="328" t="s">
        <v>422</v>
      </c>
      <c r="E89" s="329"/>
      <c r="F89" s="329"/>
      <c r="G89" s="330"/>
    </row>
    <row r="90" spans="1:7" ht="15" customHeight="1" x14ac:dyDescent="0.35">
      <c r="A90" s="347"/>
      <c r="B90" s="327" t="s">
        <v>6</v>
      </c>
      <c r="C90" s="326"/>
      <c r="D90" s="331" t="s">
        <v>66</v>
      </c>
      <c r="E90" s="332"/>
      <c r="F90" s="332"/>
      <c r="G90" s="333"/>
    </row>
    <row r="91" spans="1:7" ht="15" customHeight="1" x14ac:dyDescent="0.35">
      <c r="A91" s="347"/>
      <c r="B91" s="327" t="s">
        <v>421</v>
      </c>
      <c r="C91" s="326"/>
      <c r="D91" s="334" t="s">
        <v>67</v>
      </c>
      <c r="E91" s="335"/>
      <c r="F91" s="335"/>
      <c r="G91" s="336"/>
    </row>
    <row r="92" spans="1:7" ht="62.15" customHeight="1" x14ac:dyDescent="0.35">
      <c r="A92" s="348"/>
      <c r="B92" s="344" t="s">
        <v>391</v>
      </c>
      <c r="C92" s="345"/>
      <c r="D92" s="341" t="s">
        <v>42</v>
      </c>
      <c r="E92" s="342"/>
      <c r="F92" s="342"/>
      <c r="G92" s="343"/>
    </row>
    <row r="93" spans="1:7" ht="15" customHeight="1" x14ac:dyDescent="0.35">
      <c r="A93" s="54" t="s">
        <v>390</v>
      </c>
      <c r="B93" s="339">
        <v>10</v>
      </c>
      <c r="C93" s="339"/>
      <c r="D93" s="339"/>
      <c r="E93" s="339"/>
      <c r="F93" s="339"/>
      <c r="G93" s="340"/>
    </row>
    <row r="94" spans="1:7" ht="15" customHeight="1" x14ac:dyDescent="0.35">
      <c r="A94" s="346" t="s">
        <v>0</v>
      </c>
      <c r="B94" s="323" t="s">
        <v>7</v>
      </c>
      <c r="C94" s="324"/>
      <c r="D94" s="53" t="s">
        <v>22</v>
      </c>
      <c r="E94" s="217" t="s">
        <v>431</v>
      </c>
      <c r="F94" s="218" t="str">
        <f>IF(E94="香港・マカオ以外","登録番号","")</f>
        <v/>
      </c>
      <c r="G94" s="219"/>
    </row>
    <row r="95" spans="1:7" ht="15" customHeight="1" x14ac:dyDescent="0.35">
      <c r="A95" s="347"/>
      <c r="B95" s="325" t="s">
        <v>8</v>
      </c>
      <c r="C95" s="30" t="s">
        <v>9</v>
      </c>
      <c r="D95" s="328" t="s">
        <v>42</v>
      </c>
      <c r="E95" s="329"/>
      <c r="F95" s="329"/>
      <c r="G95" s="330"/>
    </row>
    <row r="96" spans="1:7" ht="15" customHeight="1" x14ac:dyDescent="0.35">
      <c r="A96" s="347"/>
      <c r="B96" s="326"/>
      <c r="C96" s="30" t="s">
        <v>10</v>
      </c>
      <c r="D96" s="328" t="s">
        <v>74</v>
      </c>
      <c r="E96" s="329"/>
      <c r="F96" s="329"/>
      <c r="G96" s="330"/>
    </row>
    <row r="97" spans="1:7" ht="15" customHeight="1" x14ac:dyDescent="0.35">
      <c r="A97" s="347"/>
      <c r="B97" s="337" t="s">
        <v>419</v>
      </c>
      <c r="C97" s="338"/>
      <c r="D97" s="328"/>
      <c r="E97" s="329"/>
      <c r="F97" s="329"/>
      <c r="G97" s="330"/>
    </row>
    <row r="98" spans="1:7" ht="15" customHeight="1" x14ac:dyDescent="0.35">
      <c r="A98" s="347"/>
      <c r="B98" s="327" t="s">
        <v>420</v>
      </c>
      <c r="C98" s="326"/>
      <c r="D98" s="328"/>
      <c r="E98" s="329"/>
      <c r="F98" s="329"/>
      <c r="G98" s="330"/>
    </row>
    <row r="99" spans="1:7" ht="15" customHeight="1" x14ac:dyDescent="0.35">
      <c r="A99" s="347"/>
      <c r="B99" s="327" t="s">
        <v>5</v>
      </c>
      <c r="C99" s="326"/>
      <c r="D99" s="328" t="s">
        <v>422</v>
      </c>
      <c r="E99" s="329"/>
      <c r="F99" s="329"/>
      <c r="G99" s="330"/>
    </row>
    <row r="100" spans="1:7" ht="15" customHeight="1" x14ac:dyDescent="0.35">
      <c r="A100" s="347"/>
      <c r="B100" s="327" t="s">
        <v>6</v>
      </c>
      <c r="C100" s="326"/>
      <c r="D100" s="331" t="s">
        <v>66</v>
      </c>
      <c r="E100" s="332"/>
      <c r="F100" s="332"/>
      <c r="G100" s="333"/>
    </row>
    <row r="101" spans="1:7" ht="15" customHeight="1" x14ac:dyDescent="0.35">
      <c r="A101" s="347"/>
      <c r="B101" s="327" t="s">
        <v>421</v>
      </c>
      <c r="C101" s="326"/>
      <c r="D101" s="334" t="s">
        <v>67</v>
      </c>
      <c r="E101" s="335"/>
      <c r="F101" s="335"/>
      <c r="G101" s="336"/>
    </row>
    <row r="102" spans="1:7" ht="62.15" customHeight="1" x14ac:dyDescent="0.35">
      <c r="A102" s="348"/>
      <c r="B102" s="344" t="s">
        <v>391</v>
      </c>
      <c r="C102" s="345"/>
      <c r="D102" s="341" t="s">
        <v>42</v>
      </c>
      <c r="E102" s="342"/>
      <c r="F102" s="342"/>
      <c r="G102" s="343"/>
    </row>
    <row r="103" spans="1:7" ht="15" customHeight="1" x14ac:dyDescent="0.35">
      <c r="A103" s="54" t="s">
        <v>390</v>
      </c>
      <c r="B103" s="339">
        <v>11</v>
      </c>
      <c r="C103" s="339"/>
      <c r="D103" s="339"/>
      <c r="E103" s="339"/>
      <c r="F103" s="339"/>
      <c r="G103" s="340"/>
    </row>
    <row r="104" spans="1:7" ht="15" customHeight="1" x14ac:dyDescent="0.35">
      <c r="A104" s="346" t="s">
        <v>0</v>
      </c>
      <c r="B104" s="323" t="s">
        <v>7</v>
      </c>
      <c r="C104" s="324"/>
      <c r="D104" s="53" t="s">
        <v>22</v>
      </c>
      <c r="E104" s="217" t="s">
        <v>431</v>
      </c>
      <c r="F104" s="218" t="str">
        <f>IF(E104="香港・マカオ以外","登録番号","")</f>
        <v/>
      </c>
      <c r="G104" s="219"/>
    </row>
    <row r="105" spans="1:7" ht="15" customHeight="1" x14ac:dyDescent="0.35">
      <c r="A105" s="347"/>
      <c r="B105" s="325" t="s">
        <v>8</v>
      </c>
      <c r="C105" s="30" t="s">
        <v>9</v>
      </c>
      <c r="D105" s="328" t="s">
        <v>42</v>
      </c>
      <c r="E105" s="329"/>
      <c r="F105" s="329"/>
      <c r="G105" s="330"/>
    </row>
    <row r="106" spans="1:7" ht="15" customHeight="1" x14ac:dyDescent="0.35">
      <c r="A106" s="347"/>
      <c r="B106" s="326"/>
      <c r="C106" s="30" t="s">
        <v>10</v>
      </c>
      <c r="D106" s="328" t="s">
        <v>74</v>
      </c>
      <c r="E106" s="329"/>
      <c r="F106" s="329"/>
      <c r="G106" s="330"/>
    </row>
    <row r="107" spans="1:7" ht="15" customHeight="1" x14ac:dyDescent="0.35">
      <c r="A107" s="347"/>
      <c r="B107" s="337" t="s">
        <v>419</v>
      </c>
      <c r="C107" s="338"/>
      <c r="D107" s="328"/>
      <c r="E107" s="329"/>
      <c r="F107" s="329"/>
      <c r="G107" s="330"/>
    </row>
    <row r="108" spans="1:7" ht="15" customHeight="1" x14ac:dyDescent="0.35">
      <c r="A108" s="347"/>
      <c r="B108" s="327" t="s">
        <v>420</v>
      </c>
      <c r="C108" s="326"/>
      <c r="D108" s="328"/>
      <c r="E108" s="329"/>
      <c r="F108" s="329"/>
      <c r="G108" s="330"/>
    </row>
    <row r="109" spans="1:7" ht="15" customHeight="1" x14ac:dyDescent="0.35">
      <c r="A109" s="347"/>
      <c r="B109" s="327" t="s">
        <v>5</v>
      </c>
      <c r="C109" s="326"/>
      <c r="D109" s="328" t="s">
        <v>422</v>
      </c>
      <c r="E109" s="329"/>
      <c r="F109" s="329"/>
      <c r="G109" s="330"/>
    </row>
    <row r="110" spans="1:7" ht="15" customHeight="1" x14ac:dyDescent="0.35">
      <c r="A110" s="347"/>
      <c r="B110" s="327" t="s">
        <v>6</v>
      </c>
      <c r="C110" s="326"/>
      <c r="D110" s="331" t="s">
        <v>66</v>
      </c>
      <c r="E110" s="332"/>
      <c r="F110" s="332"/>
      <c r="G110" s="333"/>
    </row>
    <row r="111" spans="1:7" ht="15" customHeight="1" x14ac:dyDescent="0.35">
      <c r="A111" s="347"/>
      <c r="B111" s="327" t="s">
        <v>421</v>
      </c>
      <c r="C111" s="326"/>
      <c r="D111" s="334" t="s">
        <v>67</v>
      </c>
      <c r="E111" s="335"/>
      <c r="F111" s="335"/>
      <c r="G111" s="336"/>
    </row>
    <row r="112" spans="1:7" ht="62.15" customHeight="1" x14ac:dyDescent="0.35">
      <c r="A112" s="348"/>
      <c r="B112" s="344" t="s">
        <v>391</v>
      </c>
      <c r="C112" s="345"/>
      <c r="D112" s="341" t="s">
        <v>42</v>
      </c>
      <c r="E112" s="342"/>
      <c r="F112" s="342"/>
      <c r="G112" s="343"/>
    </row>
    <row r="113" spans="1:7" ht="15" customHeight="1" x14ac:dyDescent="0.35">
      <c r="A113" s="54" t="s">
        <v>390</v>
      </c>
      <c r="B113" s="339">
        <v>12</v>
      </c>
      <c r="C113" s="339"/>
      <c r="D113" s="339"/>
      <c r="E113" s="339"/>
      <c r="F113" s="339"/>
      <c r="G113" s="340"/>
    </row>
    <row r="114" spans="1:7" ht="15" customHeight="1" x14ac:dyDescent="0.35">
      <c r="A114" s="346" t="s">
        <v>0</v>
      </c>
      <c r="B114" s="323" t="s">
        <v>7</v>
      </c>
      <c r="C114" s="324"/>
      <c r="D114" s="53" t="s">
        <v>22</v>
      </c>
      <c r="E114" s="217" t="s">
        <v>431</v>
      </c>
      <c r="F114" s="218" t="str">
        <f>IF(E114="香港・マカオ以外","登録番号","")</f>
        <v/>
      </c>
      <c r="G114" s="219"/>
    </row>
    <row r="115" spans="1:7" ht="15" customHeight="1" x14ac:dyDescent="0.35">
      <c r="A115" s="347"/>
      <c r="B115" s="325" t="s">
        <v>8</v>
      </c>
      <c r="C115" s="30" t="s">
        <v>9</v>
      </c>
      <c r="D115" s="328" t="s">
        <v>42</v>
      </c>
      <c r="E115" s="329"/>
      <c r="F115" s="329"/>
      <c r="G115" s="330"/>
    </row>
    <row r="116" spans="1:7" ht="15" customHeight="1" x14ac:dyDescent="0.35">
      <c r="A116" s="347"/>
      <c r="B116" s="326"/>
      <c r="C116" s="30" t="s">
        <v>10</v>
      </c>
      <c r="D116" s="328" t="s">
        <v>74</v>
      </c>
      <c r="E116" s="329"/>
      <c r="F116" s="329"/>
      <c r="G116" s="330"/>
    </row>
    <row r="117" spans="1:7" ht="15" customHeight="1" x14ac:dyDescent="0.35">
      <c r="A117" s="347"/>
      <c r="B117" s="337" t="s">
        <v>419</v>
      </c>
      <c r="C117" s="338"/>
      <c r="D117" s="328"/>
      <c r="E117" s="329"/>
      <c r="F117" s="329"/>
      <c r="G117" s="330"/>
    </row>
    <row r="118" spans="1:7" ht="15" customHeight="1" x14ac:dyDescent="0.35">
      <c r="A118" s="347"/>
      <c r="B118" s="327" t="s">
        <v>420</v>
      </c>
      <c r="C118" s="326"/>
      <c r="D118" s="328"/>
      <c r="E118" s="329"/>
      <c r="F118" s="329"/>
      <c r="G118" s="330"/>
    </row>
    <row r="119" spans="1:7" ht="15" customHeight="1" x14ac:dyDescent="0.35">
      <c r="A119" s="347"/>
      <c r="B119" s="327" t="s">
        <v>5</v>
      </c>
      <c r="C119" s="326"/>
      <c r="D119" s="328" t="s">
        <v>422</v>
      </c>
      <c r="E119" s="329"/>
      <c r="F119" s="329"/>
      <c r="G119" s="330"/>
    </row>
    <row r="120" spans="1:7" ht="15" customHeight="1" x14ac:dyDescent="0.35">
      <c r="A120" s="347"/>
      <c r="B120" s="327" t="s">
        <v>6</v>
      </c>
      <c r="C120" s="326"/>
      <c r="D120" s="331" t="s">
        <v>66</v>
      </c>
      <c r="E120" s="332"/>
      <c r="F120" s="332"/>
      <c r="G120" s="333"/>
    </row>
    <row r="121" spans="1:7" ht="15" customHeight="1" x14ac:dyDescent="0.35">
      <c r="A121" s="347"/>
      <c r="B121" s="327" t="s">
        <v>421</v>
      </c>
      <c r="C121" s="326"/>
      <c r="D121" s="334" t="s">
        <v>67</v>
      </c>
      <c r="E121" s="335"/>
      <c r="F121" s="335"/>
      <c r="G121" s="336"/>
    </row>
    <row r="122" spans="1:7" ht="62.15" customHeight="1" x14ac:dyDescent="0.35">
      <c r="A122" s="348"/>
      <c r="B122" s="344" t="s">
        <v>391</v>
      </c>
      <c r="C122" s="345"/>
      <c r="D122" s="341" t="s">
        <v>42</v>
      </c>
      <c r="E122" s="342"/>
      <c r="F122" s="342"/>
      <c r="G122" s="343"/>
    </row>
    <row r="123" spans="1:7" ht="15" customHeight="1" x14ac:dyDescent="0.35">
      <c r="A123" s="54" t="s">
        <v>390</v>
      </c>
      <c r="B123" s="339">
        <v>13</v>
      </c>
      <c r="C123" s="339"/>
      <c r="D123" s="339"/>
      <c r="E123" s="339"/>
      <c r="F123" s="339"/>
      <c r="G123" s="340"/>
    </row>
    <row r="124" spans="1:7" ht="15" customHeight="1" x14ac:dyDescent="0.35">
      <c r="A124" s="346" t="s">
        <v>0</v>
      </c>
      <c r="B124" s="323" t="s">
        <v>7</v>
      </c>
      <c r="C124" s="324"/>
      <c r="D124" s="53" t="s">
        <v>22</v>
      </c>
      <c r="E124" s="217" t="s">
        <v>431</v>
      </c>
      <c r="F124" s="218" t="str">
        <f>IF(E124="香港・マカオ以外","登録番号","")</f>
        <v/>
      </c>
      <c r="G124" s="219"/>
    </row>
    <row r="125" spans="1:7" ht="15" customHeight="1" x14ac:dyDescent="0.35">
      <c r="A125" s="347"/>
      <c r="B125" s="325" t="s">
        <v>8</v>
      </c>
      <c r="C125" s="30" t="s">
        <v>9</v>
      </c>
      <c r="D125" s="328" t="s">
        <v>42</v>
      </c>
      <c r="E125" s="329"/>
      <c r="F125" s="329"/>
      <c r="G125" s="330"/>
    </row>
    <row r="126" spans="1:7" ht="15" customHeight="1" x14ac:dyDescent="0.35">
      <c r="A126" s="347"/>
      <c r="B126" s="326"/>
      <c r="C126" s="30" t="s">
        <v>10</v>
      </c>
      <c r="D126" s="328" t="s">
        <v>74</v>
      </c>
      <c r="E126" s="329"/>
      <c r="F126" s="329"/>
      <c r="G126" s="330"/>
    </row>
    <row r="127" spans="1:7" ht="15" customHeight="1" x14ac:dyDescent="0.35">
      <c r="A127" s="347"/>
      <c r="B127" s="337" t="s">
        <v>419</v>
      </c>
      <c r="C127" s="338"/>
      <c r="D127" s="328"/>
      <c r="E127" s="329"/>
      <c r="F127" s="329"/>
      <c r="G127" s="330"/>
    </row>
    <row r="128" spans="1:7" ht="15" customHeight="1" x14ac:dyDescent="0.35">
      <c r="A128" s="347"/>
      <c r="B128" s="327" t="s">
        <v>420</v>
      </c>
      <c r="C128" s="326"/>
      <c r="D128" s="328"/>
      <c r="E128" s="329"/>
      <c r="F128" s="329"/>
      <c r="G128" s="330"/>
    </row>
    <row r="129" spans="1:7" ht="15" customHeight="1" x14ac:dyDescent="0.35">
      <c r="A129" s="347"/>
      <c r="B129" s="327" t="s">
        <v>5</v>
      </c>
      <c r="C129" s="326"/>
      <c r="D129" s="328" t="s">
        <v>422</v>
      </c>
      <c r="E129" s="329"/>
      <c r="F129" s="329"/>
      <c r="G129" s="330"/>
    </row>
    <row r="130" spans="1:7" ht="15" customHeight="1" x14ac:dyDescent="0.35">
      <c r="A130" s="347"/>
      <c r="B130" s="327" t="s">
        <v>6</v>
      </c>
      <c r="C130" s="326"/>
      <c r="D130" s="331" t="s">
        <v>66</v>
      </c>
      <c r="E130" s="332"/>
      <c r="F130" s="332"/>
      <c r="G130" s="333"/>
    </row>
    <row r="131" spans="1:7" ht="15" customHeight="1" x14ac:dyDescent="0.35">
      <c r="A131" s="347"/>
      <c r="B131" s="327" t="s">
        <v>421</v>
      </c>
      <c r="C131" s="326"/>
      <c r="D131" s="334" t="s">
        <v>67</v>
      </c>
      <c r="E131" s="335"/>
      <c r="F131" s="335"/>
      <c r="G131" s="336"/>
    </row>
    <row r="132" spans="1:7" ht="62.15" customHeight="1" x14ac:dyDescent="0.35">
      <c r="A132" s="348"/>
      <c r="B132" s="344" t="s">
        <v>391</v>
      </c>
      <c r="C132" s="345"/>
      <c r="D132" s="341" t="s">
        <v>42</v>
      </c>
      <c r="E132" s="342"/>
      <c r="F132" s="342"/>
      <c r="G132" s="343"/>
    </row>
    <row r="133" spans="1:7" ht="15" customHeight="1" x14ac:dyDescent="0.35">
      <c r="A133" s="54" t="s">
        <v>390</v>
      </c>
      <c r="B133" s="339">
        <v>14</v>
      </c>
      <c r="C133" s="339"/>
      <c r="D133" s="339"/>
      <c r="E133" s="339"/>
      <c r="F133" s="339"/>
      <c r="G133" s="340"/>
    </row>
    <row r="134" spans="1:7" ht="15" customHeight="1" x14ac:dyDescent="0.35">
      <c r="A134" s="346" t="s">
        <v>0</v>
      </c>
      <c r="B134" s="323" t="s">
        <v>7</v>
      </c>
      <c r="C134" s="324"/>
      <c r="D134" s="53" t="s">
        <v>22</v>
      </c>
      <c r="E134" s="217" t="s">
        <v>431</v>
      </c>
      <c r="F134" s="218" t="str">
        <f>IF(E134="香港・マカオ以外","登録番号","")</f>
        <v/>
      </c>
      <c r="G134" s="219"/>
    </row>
    <row r="135" spans="1:7" ht="15" customHeight="1" x14ac:dyDescent="0.35">
      <c r="A135" s="347"/>
      <c r="B135" s="325" t="s">
        <v>8</v>
      </c>
      <c r="C135" s="30" t="s">
        <v>9</v>
      </c>
      <c r="D135" s="328" t="s">
        <v>42</v>
      </c>
      <c r="E135" s="329"/>
      <c r="F135" s="329"/>
      <c r="G135" s="330"/>
    </row>
    <row r="136" spans="1:7" ht="15" customHeight="1" x14ac:dyDescent="0.35">
      <c r="A136" s="347"/>
      <c r="B136" s="326"/>
      <c r="C136" s="30" t="s">
        <v>10</v>
      </c>
      <c r="D136" s="328" t="s">
        <v>74</v>
      </c>
      <c r="E136" s="329"/>
      <c r="F136" s="329"/>
      <c r="G136" s="330"/>
    </row>
    <row r="137" spans="1:7" ht="15" customHeight="1" x14ac:dyDescent="0.35">
      <c r="A137" s="347"/>
      <c r="B137" s="337" t="s">
        <v>419</v>
      </c>
      <c r="C137" s="338"/>
      <c r="D137" s="328"/>
      <c r="E137" s="329"/>
      <c r="F137" s="329"/>
      <c r="G137" s="330"/>
    </row>
    <row r="138" spans="1:7" ht="15" customHeight="1" x14ac:dyDescent="0.35">
      <c r="A138" s="347"/>
      <c r="B138" s="327" t="s">
        <v>420</v>
      </c>
      <c r="C138" s="326"/>
      <c r="D138" s="328"/>
      <c r="E138" s="329"/>
      <c r="F138" s="329"/>
      <c r="G138" s="330"/>
    </row>
    <row r="139" spans="1:7" ht="15" customHeight="1" x14ac:dyDescent="0.35">
      <c r="A139" s="347"/>
      <c r="B139" s="327" t="s">
        <v>5</v>
      </c>
      <c r="C139" s="326"/>
      <c r="D139" s="328" t="s">
        <v>422</v>
      </c>
      <c r="E139" s="329"/>
      <c r="F139" s="329"/>
      <c r="G139" s="330"/>
    </row>
    <row r="140" spans="1:7" ht="15" customHeight="1" x14ac:dyDescent="0.35">
      <c r="A140" s="347"/>
      <c r="B140" s="327" t="s">
        <v>6</v>
      </c>
      <c r="C140" s="326"/>
      <c r="D140" s="331" t="s">
        <v>66</v>
      </c>
      <c r="E140" s="332"/>
      <c r="F140" s="332"/>
      <c r="G140" s="333"/>
    </row>
    <row r="141" spans="1:7" ht="15" customHeight="1" x14ac:dyDescent="0.35">
      <c r="A141" s="347"/>
      <c r="B141" s="327" t="s">
        <v>421</v>
      </c>
      <c r="C141" s="326"/>
      <c r="D141" s="334" t="s">
        <v>67</v>
      </c>
      <c r="E141" s="335"/>
      <c r="F141" s="335"/>
      <c r="G141" s="336"/>
    </row>
    <row r="142" spans="1:7" ht="62.15" customHeight="1" x14ac:dyDescent="0.35">
      <c r="A142" s="348"/>
      <c r="B142" s="344" t="s">
        <v>391</v>
      </c>
      <c r="C142" s="345"/>
      <c r="D142" s="341" t="s">
        <v>42</v>
      </c>
      <c r="E142" s="342"/>
      <c r="F142" s="342"/>
      <c r="G142" s="343"/>
    </row>
    <row r="143" spans="1:7" ht="15" customHeight="1" x14ac:dyDescent="0.35">
      <c r="A143" s="54" t="s">
        <v>390</v>
      </c>
      <c r="B143" s="339">
        <v>15</v>
      </c>
      <c r="C143" s="339"/>
      <c r="D143" s="339"/>
      <c r="E143" s="339"/>
      <c r="F143" s="339"/>
      <c r="G143" s="340"/>
    </row>
    <row r="144" spans="1:7" ht="15" customHeight="1" x14ac:dyDescent="0.35">
      <c r="A144" s="346" t="s">
        <v>0</v>
      </c>
      <c r="B144" s="323" t="s">
        <v>7</v>
      </c>
      <c r="C144" s="324"/>
      <c r="D144" s="53" t="s">
        <v>22</v>
      </c>
      <c r="E144" s="217" t="s">
        <v>431</v>
      </c>
      <c r="F144" s="218" t="str">
        <f>IF(E144="香港・マカオ以外","登録番号","")</f>
        <v/>
      </c>
      <c r="G144" s="219"/>
    </row>
    <row r="145" spans="1:7" ht="15" customHeight="1" x14ac:dyDescent="0.35">
      <c r="A145" s="347"/>
      <c r="B145" s="325" t="s">
        <v>8</v>
      </c>
      <c r="C145" s="30" t="s">
        <v>9</v>
      </c>
      <c r="D145" s="328" t="s">
        <v>42</v>
      </c>
      <c r="E145" s="329"/>
      <c r="F145" s="329"/>
      <c r="G145" s="330"/>
    </row>
    <row r="146" spans="1:7" ht="15" customHeight="1" x14ac:dyDescent="0.35">
      <c r="A146" s="347"/>
      <c r="B146" s="326"/>
      <c r="C146" s="30" t="s">
        <v>10</v>
      </c>
      <c r="D146" s="328" t="s">
        <v>74</v>
      </c>
      <c r="E146" s="329"/>
      <c r="F146" s="329"/>
      <c r="G146" s="330"/>
    </row>
    <row r="147" spans="1:7" ht="15" customHeight="1" x14ac:dyDescent="0.35">
      <c r="A147" s="347"/>
      <c r="B147" s="337" t="s">
        <v>419</v>
      </c>
      <c r="C147" s="338"/>
      <c r="D147" s="328"/>
      <c r="E147" s="329"/>
      <c r="F147" s="329"/>
      <c r="G147" s="330"/>
    </row>
    <row r="148" spans="1:7" ht="15" customHeight="1" x14ac:dyDescent="0.35">
      <c r="A148" s="347"/>
      <c r="B148" s="327" t="s">
        <v>420</v>
      </c>
      <c r="C148" s="326"/>
      <c r="D148" s="328"/>
      <c r="E148" s="329"/>
      <c r="F148" s="329"/>
      <c r="G148" s="330"/>
    </row>
    <row r="149" spans="1:7" ht="15" customHeight="1" x14ac:dyDescent="0.35">
      <c r="A149" s="347"/>
      <c r="B149" s="327" t="s">
        <v>5</v>
      </c>
      <c r="C149" s="326"/>
      <c r="D149" s="328" t="s">
        <v>422</v>
      </c>
      <c r="E149" s="329"/>
      <c r="F149" s="329"/>
      <c r="G149" s="330"/>
    </row>
    <row r="150" spans="1:7" ht="15" customHeight="1" x14ac:dyDescent="0.35">
      <c r="A150" s="347"/>
      <c r="B150" s="327" t="s">
        <v>6</v>
      </c>
      <c r="C150" s="326"/>
      <c r="D150" s="331" t="s">
        <v>66</v>
      </c>
      <c r="E150" s="332"/>
      <c r="F150" s="332"/>
      <c r="G150" s="333"/>
    </row>
    <row r="151" spans="1:7" ht="15" customHeight="1" x14ac:dyDescent="0.35">
      <c r="A151" s="347"/>
      <c r="B151" s="327" t="s">
        <v>421</v>
      </c>
      <c r="C151" s="326"/>
      <c r="D151" s="334" t="s">
        <v>67</v>
      </c>
      <c r="E151" s="335"/>
      <c r="F151" s="335"/>
      <c r="G151" s="336"/>
    </row>
    <row r="152" spans="1:7" ht="62.15" customHeight="1" x14ac:dyDescent="0.35">
      <c r="A152" s="348"/>
      <c r="B152" s="344" t="s">
        <v>391</v>
      </c>
      <c r="C152" s="345"/>
      <c r="D152" s="341" t="s">
        <v>42</v>
      </c>
      <c r="E152" s="342"/>
      <c r="F152" s="342"/>
      <c r="G152" s="343"/>
    </row>
    <row r="153" spans="1:7" ht="15" customHeight="1" x14ac:dyDescent="0.35">
      <c r="A153" s="54" t="s">
        <v>390</v>
      </c>
      <c r="B153" s="339">
        <v>16</v>
      </c>
      <c r="C153" s="339"/>
      <c r="D153" s="339"/>
      <c r="E153" s="339"/>
      <c r="F153" s="339"/>
      <c r="G153" s="340"/>
    </row>
    <row r="154" spans="1:7" ht="15" customHeight="1" x14ac:dyDescent="0.35">
      <c r="A154" s="346" t="s">
        <v>0</v>
      </c>
      <c r="B154" s="323" t="s">
        <v>7</v>
      </c>
      <c r="C154" s="324"/>
      <c r="D154" s="53" t="s">
        <v>22</v>
      </c>
      <c r="E154" s="217" t="s">
        <v>431</v>
      </c>
      <c r="F154" s="218" t="str">
        <f>IF(E154="香港・マカオ以外","登録番号","")</f>
        <v/>
      </c>
      <c r="G154" s="219"/>
    </row>
    <row r="155" spans="1:7" ht="15" customHeight="1" x14ac:dyDescent="0.35">
      <c r="A155" s="347"/>
      <c r="B155" s="325" t="s">
        <v>8</v>
      </c>
      <c r="C155" s="30" t="s">
        <v>9</v>
      </c>
      <c r="D155" s="328" t="s">
        <v>42</v>
      </c>
      <c r="E155" s="329"/>
      <c r="F155" s="329"/>
      <c r="G155" s="330"/>
    </row>
    <row r="156" spans="1:7" ht="15" customHeight="1" x14ac:dyDescent="0.35">
      <c r="A156" s="347"/>
      <c r="B156" s="326"/>
      <c r="C156" s="30" t="s">
        <v>10</v>
      </c>
      <c r="D156" s="328" t="s">
        <v>74</v>
      </c>
      <c r="E156" s="329"/>
      <c r="F156" s="329"/>
      <c r="G156" s="330"/>
    </row>
    <row r="157" spans="1:7" ht="15" customHeight="1" x14ac:dyDescent="0.35">
      <c r="A157" s="347"/>
      <c r="B157" s="337" t="s">
        <v>419</v>
      </c>
      <c r="C157" s="338"/>
      <c r="D157" s="328"/>
      <c r="E157" s="329"/>
      <c r="F157" s="329"/>
      <c r="G157" s="330"/>
    </row>
    <row r="158" spans="1:7" ht="15" customHeight="1" x14ac:dyDescent="0.35">
      <c r="A158" s="347"/>
      <c r="B158" s="327" t="s">
        <v>420</v>
      </c>
      <c r="C158" s="326"/>
      <c r="D158" s="328"/>
      <c r="E158" s="329"/>
      <c r="F158" s="329"/>
      <c r="G158" s="330"/>
    </row>
    <row r="159" spans="1:7" ht="15" customHeight="1" x14ac:dyDescent="0.35">
      <c r="A159" s="347"/>
      <c r="B159" s="327" t="s">
        <v>5</v>
      </c>
      <c r="C159" s="326"/>
      <c r="D159" s="328" t="s">
        <v>422</v>
      </c>
      <c r="E159" s="329"/>
      <c r="F159" s="329"/>
      <c r="G159" s="330"/>
    </row>
    <row r="160" spans="1:7" ht="15" customHeight="1" x14ac:dyDescent="0.35">
      <c r="A160" s="347"/>
      <c r="B160" s="327" t="s">
        <v>6</v>
      </c>
      <c r="C160" s="326"/>
      <c r="D160" s="331" t="s">
        <v>66</v>
      </c>
      <c r="E160" s="332"/>
      <c r="F160" s="332"/>
      <c r="G160" s="333"/>
    </row>
    <row r="161" spans="1:7" ht="15" customHeight="1" x14ac:dyDescent="0.35">
      <c r="A161" s="347"/>
      <c r="B161" s="327" t="s">
        <v>421</v>
      </c>
      <c r="C161" s="326"/>
      <c r="D161" s="334" t="s">
        <v>67</v>
      </c>
      <c r="E161" s="335"/>
      <c r="F161" s="335"/>
      <c r="G161" s="336"/>
    </row>
    <row r="162" spans="1:7" ht="62.15" customHeight="1" x14ac:dyDescent="0.35">
      <c r="A162" s="348"/>
      <c r="B162" s="344" t="s">
        <v>391</v>
      </c>
      <c r="C162" s="345"/>
      <c r="D162" s="341" t="s">
        <v>42</v>
      </c>
      <c r="E162" s="342"/>
      <c r="F162" s="342"/>
      <c r="G162" s="343"/>
    </row>
    <row r="163" spans="1:7" ht="15" customHeight="1" x14ac:dyDescent="0.35">
      <c r="A163" s="54" t="s">
        <v>390</v>
      </c>
      <c r="B163" s="339">
        <v>17</v>
      </c>
      <c r="C163" s="339"/>
      <c r="D163" s="339"/>
      <c r="E163" s="339"/>
      <c r="F163" s="339"/>
      <c r="G163" s="340"/>
    </row>
    <row r="164" spans="1:7" ht="15" customHeight="1" x14ac:dyDescent="0.35">
      <c r="A164" s="346" t="s">
        <v>0</v>
      </c>
      <c r="B164" s="323" t="s">
        <v>7</v>
      </c>
      <c r="C164" s="324"/>
      <c r="D164" s="53" t="s">
        <v>22</v>
      </c>
      <c r="E164" s="217" t="s">
        <v>431</v>
      </c>
      <c r="F164" s="218" t="str">
        <f>IF(E164="香港・マカオ以外","登録番号","")</f>
        <v/>
      </c>
      <c r="G164" s="219"/>
    </row>
    <row r="165" spans="1:7" ht="15" customHeight="1" x14ac:dyDescent="0.35">
      <c r="A165" s="347"/>
      <c r="B165" s="325" t="s">
        <v>8</v>
      </c>
      <c r="C165" s="30" t="s">
        <v>9</v>
      </c>
      <c r="D165" s="328" t="s">
        <v>42</v>
      </c>
      <c r="E165" s="329"/>
      <c r="F165" s="329"/>
      <c r="G165" s="330"/>
    </row>
    <row r="166" spans="1:7" ht="15" customHeight="1" x14ac:dyDescent="0.35">
      <c r="A166" s="347"/>
      <c r="B166" s="326"/>
      <c r="C166" s="30" t="s">
        <v>10</v>
      </c>
      <c r="D166" s="328" t="s">
        <v>74</v>
      </c>
      <c r="E166" s="329"/>
      <c r="F166" s="329"/>
      <c r="G166" s="330"/>
    </row>
    <row r="167" spans="1:7" ht="15" customHeight="1" x14ac:dyDescent="0.35">
      <c r="A167" s="347"/>
      <c r="B167" s="337" t="s">
        <v>419</v>
      </c>
      <c r="C167" s="338"/>
      <c r="D167" s="328"/>
      <c r="E167" s="329"/>
      <c r="F167" s="329"/>
      <c r="G167" s="330"/>
    </row>
    <row r="168" spans="1:7" ht="15" customHeight="1" x14ac:dyDescent="0.35">
      <c r="A168" s="347"/>
      <c r="B168" s="327" t="s">
        <v>420</v>
      </c>
      <c r="C168" s="326"/>
      <c r="D168" s="328"/>
      <c r="E168" s="329"/>
      <c r="F168" s="329"/>
      <c r="G168" s="330"/>
    </row>
    <row r="169" spans="1:7" ht="15" customHeight="1" x14ac:dyDescent="0.35">
      <c r="A169" s="347"/>
      <c r="B169" s="327" t="s">
        <v>5</v>
      </c>
      <c r="C169" s="326"/>
      <c r="D169" s="328" t="s">
        <v>422</v>
      </c>
      <c r="E169" s="329"/>
      <c r="F169" s="329"/>
      <c r="G169" s="330"/>
    </row>
    <row r="170" spans="1:7" ht="15" customHeight="1" x14ac:dyDescent="0.35">
      <c r="A170" s="347"/>
      <c r="B170" s="327" t="s">
        <v>6</v>
      </c>
      <c r="C170" s="326"/>
      <c r="D170" s="331" t="s">
        <v>66</v>
      </c>
      <c r="E170" s="332"/>
      <c r="F170" s="332"/>
      <c r="G170" s="333"/>
    </row>
    <row r="171" spans="1:7" ht="15" customHeight="1" x14ac:dyDescent="0.35">
      <c r="A171" s="347"/>
      <c r="B171" s="327" t="s">
        <v>421</v>
      </c>
      <c r="C171" s="326"/>
      <c r="D171" s="334" t="s">
        <v>67</v>
      </c>
      <c r="E171" s="335"/>
      <c r="F171" s="335"/>
      <c r="G171" s="336"/>
    </row>
    <row r="172" spans="1:7" ht="62.15" customHeight="1" x14ac:dyDescent="0.35">
      <c r="A172" s="348"/>
      <c r="B172" s="344" t="s">
        <v>391</v>
      </c>
      <c r="C172" s="345"/>
      <c r="D172" s="341" t="s">
        <v>42</v>
      </c>
      <c r="E172" s="342"/>
      <c r="F172" s="342"/>
      <c r="G172" s="343"/>
    </row>
    <row r="173" spans="1:7" ht="15" customHeight="1" x14ac:dyDescent="0.35">
      <c r="A173" s="54" t="s">
        <v>390</v>
      </c>
      <c r="B173" s="339">
        <v>18</v>
      </c>
      <c r="C173" s="339"/>
      <c r="D173" s="339"/>
      <c r="E173" s="339"/>
      <c r="F173" s="339"/>
      <c r="G173" s="340"/>
    </row>
    <row r="174" spans="1:7" ht="15" customHeight="1" x14ac:dyDescent="0.35">
      <c r="A174" s="346" t="s">
        <v>0</v>
      </c>
      <c r="B174" s="323" t="s">
        <v>7</v>
      </c>
      <c r="C174" s="324"/>
      <c r="D174" s="53" t="s">
        <v>22</v>
      </c>
      <c r="E174" s="217" t="s">
        <v>431</v>
      </c>
      <c r="F174" s="218" t="str">
        <f>IF(E174="香港・マカオ以外","登録番号","")</f>
        <v/>
      </c>
      <c r="G174" s="219"/>
    </row>
    <row r="175" spans="1:7" ht="15" customHeight="1" x14ac:dyDescent="0.35">
      <c r="A175" s="347"/>
      <c r="B175" s="325" t="s">
        <v>8</v>
      </c>
      <c r="C175" s="30" t="s">
        <v>9</v>
      </c>
      <c r="D175" s="328" t="s">
        <v>42</v>
      </c>
      <c r="E175" s="329"/>
      <c r="F175" s="329"/>
      <c r="G175" s="330"/>
    </row>
    <row r="176" spans="1:7" ht="15" customHeight="1" x14ac:dyDescent="0.35">
      <c r="A176" s="347"/>
      <c r="B176" s="326"/>
      <c r="C176" s="30" t="s">
        <v>10</v>
      </c>
      <c r="D176" s="328" t="s">
        <v>74</v>
      </c>
      <c r="E176" s="329"/>
      <c r="F176" s="329"/>
      <c r="G176" s="330"/>
    </row>
    <row r="177" spans="1:7" ht="15" customHeight="1" x14ac:dyDescent="0.35">
      <c r="A177" s="347"/>
      <c r="B177" s="337" t="s">
        <v>419</v>
      </c>
      <c r="C177" s="338"/>
      <c r="D177" s="328"/>
      <c r="E177" s="329"/>
      <c r="F177" s="329"/>
      <c r="G177" s="330"/>
    </row>
    <row r="178" spans="1:7" ht="15" customHeight="1" x14ac:dyDescent="0.35">
      <c r="A178" s="347"/>
      <c r="B178" s="327" t="s">
        <v>420</v>
      </c>
      <c r="C178" s="326"/>
      <c r="D178" s="328"/>
      <c r="E178" s="329"/>
      <c r="F178" s="329"/>
      <c r="G178" s="330"/>
    </row>
    <row r="179" spans="1:7" ht="15" customHeight="1" x14ac:dyDescent="0.35">
      <c r="A179" s="347"/>
      <c r="B179" s="327" t="s">
        <v>5</v>
      </c>
      <c r="C179" s="326"/>
      <c r="D179" s="328" t="s">
        <v>422</v>
      </c>
      <c r="E179" s="329"/>
      <c r="F179" s="329"/>
      <c r="G179" s="330"/>
    </row>
    <row r="180" spans="1:7" ht="15" customHeight="1" x14ac:dyDescent="0.35">
      <c r="A180" s="347"/>
      <c r="B180" s="327" t="s">
        <v>6</v>
      </c>
      <c r="C180" s="326"/>
      <c r="D180" s="331" t="s">
        <v>66</v>
      </c>
      <c r="E180" s="332"/>
      <c r="F180" s="332"/>
      <c r="G180" s="333"/>
    </row>
    <row r="181" spans="1:7" ht="15" customHeight="1" x14ac:dyDescent="0.35">
      <c r="A181" s="347"/>
      <c r="B181" s="327" t="s">
        <v>421</v>
      </c>
      <c r="C181" s="326"/>
      <c r="D181" s="334" t="s">
        <v>67</v>
      </c>
      <c r="E181" s="335"/>
      <c r="F181" s="335"/>
      <c r="G181" s="336"/>
    </row>
    <row r="182" spans="1:7" ht="62.15" customHeight="1" x14ac:dyDescent="0.35">
      <c r="A182" s="348"/>
      <c r="B182" s="344" t="s">
        <v>391</v>
      </c>
      <c r="C182" s="345"/>
      <c r="D182" s="341" t="s">
        <v>42</v>
      </c>
      <c r="E182" s="342"/>
      <c r="F182" s="342"/>
      <c r="G182" s="343"/>
    </row>
    <row r="183" spans="1:7" ht="15" customHeight="1" x14ac:dyDescent="0.35">
      <c r="A183" s="54" t="s">
        <v>390</v>
      </c>
      <c r="B183" s="339">
        <v>19</v>
      </c>
      <c r="C183" s="339"/>
      <c r="D183" s="339"/>
      <c r="E183" s="339"/>
      <c r="F183" s="339"/>
      <c r="G183" s="340"/>
    </row>
    <row r="184" spans="1:7" ht="15" customHeight="1" x14ac:dyDescent="0.35">
      <c r="A184" s="346" t="s">
        <v>0</v>
      </c>
      <c r="B184" s="323" t="s">
        <v>7</v>
      </c>
      <c r="C184" s="324"/>
      <c r="D184" s="53" t="s">
        <v>22</v>
      </c>
      <c r="E184" s="217" t="s">
        <v>431</v>
      </c>
      <c r="F184" s="218" t="str">
        <f>IF(E184="香港・マカオ以外","登録番号","")</f>
        <v/>
      </c>
      <c r="G184" s="219"/>
    </row>
    <row r="185" spans="1:7" ht="15" customHeight="1" x14ac:dyDescent="0.35">
      <c r="A185" s="347"/>
      <c r="B185" s="325" t="s">
        <v>8</v>
      </c>
      <c r="C185" s="30" t="s">
        <v>9</v>
      </c>
      <c r="D185" s="328" t="s">
        <v>42</v>
      </c>
      <c r="E185" s="329"/>
      <c r="F185" s="329"/>
      <c r="G185" s="330"/>
    </row>
    <row r="186" spans="1:7" ht="15" customHeight="1" x14ac:dyDescent="0.35">
      <c r="A186" s="347"/>
      <c r="B186" s="326"/>
      <c r="C186" s="30" t="s">
        <v>10</v>
      </c>
      <c r="D186" s="328" t="s">
        <v>74</v>
      </c>
      <c r="E186" s="329"/>
      <c r="F186" s="329"/>
      <c r="G186" s="330"/>
    </row>
    <row r="187" spans="1:7" ht="15" customHeight="1" x14ac:dyDescent="0.35">
      <c r="A187" s="347"/>
      <c r="B187" s="337" t="s">
        <v>419</v>
      </c>
      <c r="C187" s="338"/>
      <c r="D187" s="328"/>
      <c r="E187" s="329"/>
      <c r="F187" s="329"/>
      <c r="G187" s="330"/>
    </row>
    <row r="188" spans="1:7" ht="15" customHeight="1" x14ac:dyDescent="0.35">
      <c r="A188" s="347"/>
      <c r="B188" s="327" t="s">
        <v>420</v>
      </c>
      <c r="C188" s="326"/>
      <c r="D188" s="328"/>
      <c r="E188" s="329"/>
      <c r="F188" s="329"/>
      <c r="G188" s="330"/>
    </row>
    <row r="189" spans="1:7" ht="15" customHeight="1" x14ac:dyDescent="0.35">
      <c r="A189" s="347"/>
      <c r="B189" s="327" t="s">
        <v>5</v>
      </c>
      <c r="C189" s="326"/>
      <c r="D189" s="328" t="s">
        <v>422</v>
      </c>
      <c r="E189" s="329"/>
      <c r="F189" s="329"/>
      <c r="G189" s="330"/>
    </row>
    <row r="190" spans="1:7" ht="15" customHeight="1" x14ac:dyDescent="0.35">
      <c r="A190" s="347"/>
      <c r="B190" s="327" t="s">
        <v>6</v>
      </c>
      <c r="C190" s="326"/>
      <c r="D190" s="331" t="s">
        <v>66</v>
      </c>
      <c r="E190" s="332"/>
      <c r="F190" s="332"/>
      <c r="G190" s="333"/>
    </row>
    <row r="191" spans="1:7" ht="15" customHeight="1" x14ac:dyDescent="0.35">
      <c r="A191" s="347"/>
      <c r="B191" s="327" t="s">
        <v>421</v>
      </c>
      <c r="C191" s="326"/>
      <c r="D191" s="334" t="s">
        <v>67</v>
      </c>
      <c r="E191" s="335"/>
      <c r="F191" s="335"/>
      <c r="G191" s="336"/>
    </row>
    <row r="192" spans="1:7" ht="62.15" customHeight="1" x14ac:dyDescent="0.35">
      <c r="A192" s="348"/>
      <c r="B192" s="344" t="s">
        <v>391</v>
      </c>
      <c r="C192" s="345"/>
      <c r="D192" s="341" t="s">
        <v>42</v>
      </c>
      <c r="E192" s="342"/>
      <c r="F192" s="342"/>
      <c r="G192" s="343"/>
    </row>
    <row r="193" spans="1:7" ht="15" customHeight="1" x14ac:dyDescent="0.35">
      <c r="A193" s="54" t="s">
        <v>390</v>
      </c>
      <c r="B193" s="339">
        <v>20</v>
      </c>
      <c r="C193" s="339"/>
      <c r="D193" s="339"/>
      <c r="E193" s="339"/>
      <c r="F193" s="339"/>
      <c r="G193" s="340"/>
    </row>
    <row r="194" spans="1:7" ht="15" customHeight="1" x14ac:dyDescent="0.35">
      <c r="A194" s="346" t="s">
        <v>0</v>
      </c>
      <c r="B194" s="323" t="s">
        <v>7</v>
      </c>
      <c r="C194" s="324"/>
      <c r="D194" s="53" t="s">
        <v>22</v>
      </c>
      <c r="E194" s="217" t="s">
        <v>431</v>
      </c>
      <c r="F194" s="218" t="str">
        <f>IF(E194="香港・マカオ以外","登録番号","")</f>
        <v/>
      </c>
      <c r="G194" s="219"/>
    </row>
    <row r="195" spans="1:7" ht="15" customHeight="1" x14ac:dyDescent="0.35">
      <c r="A195" s="347"/>
      <c r="B195" s="325" t="s">
        <v>8</v>
      </c>
      <c r="C195" s="30" t="s">
        <v>9</v>
      </c>
      <c r="D195" s="328" t="s">
        <v>42</v>
      </c>
      <c r="E195" s="329"/>
      <c r="F195" s="329"/>
      <c r="G195" s="330"/>
    </row>
    <row r="196" spans="1:7" ht="15" customHeight="1" x14ac:dyDescent="0.35">
      <c r="A196" s="347"/>
      <c r="B196" s="326"/>
      <c r="C196" s="30" t="s">
        <v>10</v>
      </c>
      <c r="D196" s="328" t="s">
        <v>74</v>
      </c>
      <c r="E196" s="329"/>
      <c r="F196" s="329"/>
      <c r="G196" s="330"/>
    </row>
    <row r="197" spans="1:7" ht="15" customHeight="1" x14ac:dyDescent="0.35">
      <c r="A197" s="347"/>
      <c r="B197" s="337" t="s">
        <v>419</v>
      </c>
      <c r="C197" s="338"/>
      <c r="D197" s="328"/>
      <c r="E197" s="329"/>
      <c r="F197" s="329"/>
      <c r="G197" s="330"/>
    </row>
    <row r="198" spans="1:7" ht="15" customHeight="1" x14ac:dyDescent="0.35">
      <c r="A198" s="347"/>
      <c r="B198" s="327" t="s">
        <v>420</v>
      </c>
      <c r="C198" s="326"/>
      <c r="D198" s="328"/>
      <c r="E198" s="329"/>
      <c r="F198" s="329"/>
      <c r="G198" s="330"/>
    </row>
    <row r="199" spans="1:7" ht="15" customHeight="1" x14ac:dyDescent="0.35">
      <c r="A199" s="347"/>
      <c r="B199" s="327" t="s">
        <v>5</v>
      </c>
      <c r="C199" s="326"/>
      <c r="D199" s="328" t="s">
        <v>422</v>
      </c>
      <c r="E199" s="329"/>
      <c r="F199" s="329"/>
      <c r="G199" s="330"/>
    </row>
    <row r="200" spans="1:7" ht="15" customHeight="1" x14ac:dyDescent="0.35">
      <c r="A200" s="347"/>
      <c r="B200" s="327" t="s">
        <v>6</v>
      </c>
      <c r="C200" s="326"/>
      <c r="D200" s="331" t="s">
        <v>66</v>
      </c>
      <c r="E200" s="332"/>
      <c r="F200" s="332"/>
      <c r="G200" s="333"/>
    </row>
    <row r="201" spans="1:7" ht="15" customHeight="1" x14ac:dyDescent="0.35">
      <c r="A201" s="347"/>
      <c r="B201" s="327" t="s">
        <v>421</v>
      </c>
      <c r="C201" s="326"/>
      <c r="D201" s="334" t="s">
        <v>67</v>
      </c>
      <c r="E201" s="335"/>
      <c r="F201" s="335"/>
      <c r="G201" s="336"/>
    </row>
    <row r="202" spans="1:7" ht="62.15" customHeight="1" x14ac:dyDescent="0.35">
      <c r="A202" s="348"/>
      <c r="B202" s="344" t="s">
        <v>391</v>
      </c>
      <c r="C202" s="345"/>
      <c r="D202" s="341" t="s">
        <v>42</v>
      </c>
      <c r="E202" s="342"/>
      <c r="F202" s="342"/>
      <c r="G202" s="343"/>
    </row>
    <row r="203" spans="1:7" ht="15" customHeight="1" x14ac:dyDescent="0.35">
      <c r="A203" s="54" t="s">
        <v>390</v>
      </c>
      <c r="B203" s="339">
        <v>21</v>
      </c>
      <c r="C203" s="339"/>
      <c r="D203" s="339"/>
      <c r="E203" s="339"/>
      <c r="F203" s="339"/>
      <c r="G203" s="340"/>
    </row>
    <row r="204" spans="1:7" ht="15" customHeight="1" x14ac:dyDescent="0.35">
      <c r="A204" s="346" t="s">
        <v>0</v>
      </c>
      <c r="B204" s="323" t="s">
        <v>7</v>
      </c>
      <c r="C204" s="324"/>
      <c r="D204" s="53" t="s">
        <v>22</v>
      </c>
      <c r="E204" s="217" t="s">
        <v>431</v>
      </c>
      <c r="F204" s="218" t="str">
        <f>IF(E204="香港・マカオ以外","登録番号","")</f>
        <v/>
      </c>
      <c r="G204" s="219"/>
    </row>
    <row r="205" spans="1:7" ht="15" customHeight="1" x14ac:dyDescent="0.35">
      <c r="A205" s="347"/>
      <c r="B205" s="325" t="s">
        <v>8</v>
      </c>
      <c r="C205" s="30" t="s">
        <v>9</v>
      </c>
      <c r="D205" s="328" t="s">
        <v>42</v>
      </c>
      <c r="E205" s="329"/>
      <c r="F205" s="329"/>
      <c r="G205" s="330"/>
    </row>
    <row r="206" spans="1:7" ht="15" customHeight="1" x14ac:dyDescent="0.35">
      <c r="A206" s="347"/>
      <c r="B206" s="326"/>
      <c r="C206" s="30" t="s">
        <v>10</v>
      </c>
      <c r="D206" s="328" t="s">
        <v>74</v>
      </c>
      <c r="E206" s="329"/>
      <c r="F206" s="329"/>
      <c r="G206" s="330"/>
    </row>
    <row r="207" spans="1:7" ht="15" customHeight="1" x14ac:dyDescent="0.35">
      <c r="A207" s="347"/>
      <c r="B207" s="337" t="s">
        <v>419</v>
      </c>
      <c r="C207" s="338"/>
      <c r="D207" s="328"/>
      <c r="E207" s="329"/>
      <c r="F207" s="329"/>
      <c r="G207" s="330"/>
    </row>
    <row r="208" spans="1:7" ht="15" customHeight="1" x14ac:dyDescent="0.35">
      <c r="A208" s="347"/>
      <c r="B208" s="327" t="s">
        <v>420</v>
      </c>
      <c r="C208" s="326"/>
      <c r="D208" s="328"/>
      <c r="E208" s="329"/>
      <c r="F208" s="329"/>
      <c r="G208" s="330"/>
    </row>
    <row r="209" spans="1:7" ht="15" customHeight="1" x14ac:dyDescent="0.35">
      <c r="A209" s="347"/>
      <c r="B209" s="327" t="s">
        <v>5</v>
      </c>
      <c r="C209" s="326"/>
      <c r="D209" s="328" t="s">
        <v>422</v>
      </c>
      <c r="E209" s="329"/>
      <c r="F209" s="329"/>
      <c r="G209" s="330"/>
    </row>
    <row r="210" spans="1:7" ht="15" customHeight="1" x14ac:dyDescent="0.35">
      <c r="A210" s="347"/>
      <c r="B210" s="327" t="s">
        <v>6</v>
      </c>
      <c r="C210" s="326"/>
      <c r="D210" s="331" t="s">
        <v>66</v>
      </c>
      <c r="E210" s="332"/>
      <c r="F210" s="332"/>
      <c r="G210" s="333"/>
    </row>
    <row r="211" spans="1:7" ht="15" customHeight="1" x14ac:dyDescent="0.35">
      <c r="A211" s="347"/>
      <c r="B211" s="327" t="s">
        <v>421</v>
      </c>
      <c r="C211" s="326"/>
      <c r="D211" s="334" t="s">
        <v>67</v>
      </c>
      <c r="E211" s="335"/>
      <c r="F211" s="335"/>
      <c r="G211" s="336"/>
    </row>
    <row r="212" spans="1:7" ht="62.15" customHeight="1" x14ac:dyDescent="0.35">
      <c r="A212" s="348"/>
      <c r="B212" s="344" t="s">
        <v>391</v>
      </c>
      <c r="C212" s="345"/>
      <c r="D212" s="341" t="s">
        <v>42</v>
      </c>
      <c r="E212" s="342"/>
      <c r="F212" s="342"/>
      <c r="G212" s="343"/>
    </row>
    <row r="213" spans="1:7" ht="15" customHeight="1" x14ac:dyDescent="0.35">
      <c r="A213" s="54" t="s">
        <v>390</v>
      </c>
      <c r="B213" s="339">
        <v>22</v>
      </c>
      <c r="C213" s="339"/>
      <c r="D213" s="339"/>
      <c r="E213" s="339"/>
      <c r="F213" s="339"/>
      <c r="G213" s="340"/>
    </row>
    <row r="214" spans="1:7" ht="15" customHeight="1" x14ac:dyDescent="0.35">
      <c r="A214" s="346" t="s">
        <v>0</v>
      </c>
      <c r="B214" s="323" t="s">
        <v>7</v>
      </c>
      <c r="C214" s="324"/>
      <c r="D214" s="53" t="s">
        <v>22</v>
      </c>
      <c r="E214" s="217" t="s">
        <v>431</v>
      </c>
      <c r="F214" s="218" t="str">
        <f>IF(E214="香港・マカオ以外","登録番号","")</f>
        <v/>
      </c>
      <c r="G214" s="219"/>
    </row>
    <row r="215" spans="1:7" ht="15" customHeight="1" x14ac:dyDescent="0.35">
      <c r="A215" s="347"/>
      <c r="B215" s="325" t="s">
        <v>8</v>
      </c>
      <c r="C215" s="30" t="s">
        <v>9</v>
      </c>
      <c r="D215" s="328" t="s">
        <v>42</v>
      </c>
      <c r="E215" s="329"/>
      <c r="F215" s="329"/>
      <c r="G215" s="330"/>
    </row>
    <row r="216" spans="1:7" ht="15" customHeight="1" x14ac:dyDescent="0.35">
      <c r="A216" s="347"/>
      <c r="B216" s="326"/>
      <c r="C216" s="30" t="s">
        <v>10</v>
      </c>
      <c r="D216" s="328" t="s">
        <v>74</v>
      </c>
      <c r="E216" s="329"/>
      <c r="F216" s="329"/>
      <c r="G216" s="330"/>
    </row>
    <row r="217" spans="1:7" ht="15" customHeight="1" x14ac:dyDescent="0.35">
      <c r="A217" s="347"/>
      <c r="B217" s="337" t="s">
        <v>419</v>
      </c>
      <c r="C217" s="338"/>
      <c r="D217" s="328"/>
      <c r="E217" s="329"/>
      <c r="F217" s="329"/>
      <c r="G217" s="330"/>
    </row>
    <row r="218" spans="1:7" ht="15" customHeight="1" x14ac:dyDescent="0.35">
      <c r="A218" s="347"/>
      <c r="B218" s="327" t="s">
        <v>420</v>
      </c>
      <c r="C218" s="326"/>
      <c r="D218" s="328"/>
      <c r="E218" s="329"/>
      <c r="F218" s="329"/>
      <c r="G218" s="330"/>
    </row>
    <row r="219" spans="1:7" ht="15" customHeight="1" x14ac:dyDescent="0.35">
      <c r="A219" s="347"/>
      <c r="B219" s="327" t="s">
        <v>5</v>
      </c>
      <c r="C219" s="326"/>
      <c r="D219" s="328" t="s">
        <v>422</v>
      </c>
      <c r="E219" s="329"/>
      <c r="F219" s="329"/>
      <c r="G219" s="330"/>
    </row>
    <row r="220" spans="1:7" ht="15" customHeight="1" x14ac:dyDescent="0.35">
      <c r="A220" s="347"/>
      <c r="B220" s="327" t="s">
        <v>6</v>
      </c>
      <c r="C220" s="326"/>
      <c r="D220" s="331" t="s">
        <v>66</v>
      </c>
      <c r="E220" s="332"/>
      <c r="F220" s="332"/>
      <c r="G220" s="333"/>
    </row>
    <row r="221" spans="1:7" ht="15" customHeight="1" x14ac:dyDescent="0.35">
      <c r="A221" s="347"/>
      <c r="B221" s="327" t="s">
        <v>421</v>
      </c>
      <c r="C221" s="326"/>
      <c r="D221" s="334" t="s">
        <v>67</v>
      </c>
      <c r="E221" s="335"/>
      <c r="F221" s="335"/>
      <c r="G221" s="336"/>
    </row>
    <row r="222" spans="1:7" ht="62.15" customHeight="1" x14ac:dyDescent="0.35">
      <c r="A222" s="348"/>
      <c r="B222" s="344" t="s">
        <v>391</v>
      </c>
      <c r="C222" s="345"/>
      <c r="D222" s="341" t="s">
        <v>42</v>
      </c>
      <c r="E222" s="342"/>
      <c r="F222" s="342"/>
      <c r="G222" s="343"/>
    </row>
    <row r="223" spans="1:7" ht="15" customHeight="1" x14ac:dyDescent="0.35">
      <c r="A223" s="54" t="s">
        <v>390</v>
      </c>
      <c r="B223" s="339">
        <v>23</v>
      </c>
      <c r="C223" s="339"/>
      <c r="D223" s="339"/>
      <c r="E223" s="339"/>
      <c r="F223" s="339"/>
      <c r="G223" s="340"/>
    </row>
    <row r="224" spans="1:7" ht="15" customHeight="1" x14ac:dyDescent="0.35">
      <c r="A224" s="346" t="s">
        <v>0</v>
      </c>
      <c r="B224" s="323" t="s">
        <v>7</v>
      </c>
      <c r="C224" s="324"/>
      <c r="D224" s="53" t="s">
        <v>22</v>
      </c>
      <c r="E224" s="217" t="s">
        <v>431</v>
      </c>
      <c r="F224" s="218" t="str">
        <f>IF(E224="香港・マカオ以外","登録番号","")</f>
        <v/>
      </c>
      <c r="G224" s="219"/>
    </row>
    <row r="225" spans="1:7" ht="15" customHeight="1" x14ac:dyDescent="0.35">
      <c r="A225" s="347"/>
      <c r="B225" s="325" t="s">
        <v>8</v>
      </c>
      <c r="C225" s="30" t="s">
        <v>9</v>
      </c>
      <c r="D225" s="328" t="s">
        <v>42</v>
      </c>
      <c r="E225" s="329"/>
      <c r="F225" s="329"/>
      <c r="G225" s="330"/>
    </row>
    <row r="226" spans="1:7" ht="15" customHeight="1" x14ac:dyDescent="0.35">
      <c r="A226" s="347"/>
      <c r="B226" s="326"/>
      <c r="C226" s="30" t="s">
        <v>10</v>
      </c>
      <c r="D226" s="328" t="s">
        <v>74</v>
      </c>
      <c r="E226" s="329"/>
      <c r="F226" s="329"/>
      <c r="G226" s="330"/>
    </row>
    <row r="227" spans="1:7" ht="15" customHeight="1" x14ac:dyDescent="0.35">
      <c r="A227" s="347"/>
      <c r="B227" s="337" t="s">
        <v>419</v>
      </c>
      <c r="C227" s="338"/>
      <c r="D227" s="328"/>
      <c r="E227" s="329"/>
      <c r="F227" s="329"/>
      <c r="G227" s="330"/>
    </row>
    <row r="228" spans="1:7" ht="15" customHeight="1" x14ac:dyDescent="0.35">
      <c r="A228" s="347"/>
      <c r="B228" s="327" t="s">
        <v>420</v>
      </c>
      <c r="C228" s="326"/>
      <c r="D228" s="328"/>
      <c r="E228" s="329"/>
      <c r="F228" s="329"/>
      <c r="G228" s="330"/>
    </row>
    <row r="229" spans="1:7" ht="15" customHeight="1" x14ac:dyDescent="0.35">
      <c r="A229" s="347"/>
      <c r="B229" s="327" t="s">
        <v>5</v>
      </c>
      <c r="C229" s="326"/>
      <c r="D229" s="328" t="s">
        <v>422</v>
      </c>
      <c r="E229" s="329"/>
      <c r="F229" s="329"/>
      <c r="G229" s="330"/>
    </row>
    <row r="230" spans="1:7" ht="15" customHeight="1" x14ac:dyDescent="0.35">
      <c r="A230" s="347"/>
      <c r="B230" s="327" t="s">
        <v>6</v>
      </c>
      <c r="C230" s="326"/>
      <c r="D230" s="331" t="s">
        <v>66</v>
      </c>
      <c r="E230" s="332"/>
      <c r="F230" s="332"/>
      <c r="G230" s="333"/>
    </row>
    <row r="231" spans="1:7" ht="15" customHeight="1" x14ac:dyDescent="0.35">
      <c r="A231" s="347"/>
      <c r="B231" s="327" t="s">
        <v>421</v>
      </c>
      <c r="C231" s="326"/>
      <c r="D231" s="334" t="s">
        <v>67</v>
      </c>
      <c r="E231" s="335"/>
      <c r="F231" s="335"/>
      <c r="G231" s="336"/>
    </row>
    <row r="232" spans="1:7" ht="62.15" customHeight="1" x14ac:dyDescent="0.35">
      <c r="A232" s="348"/>
      <c r="B232" s="344" t="s">
        <v>391</v>
      </c>
      <c r="C232" s="345"/>
      <c r="D232" s="341" t="s">
        <v>42</v>
      </c>
      <c r="E232" s="342"/>
      <c r="F232" s="342"/>
      <c r="G232" s="343"/>
    </row>
    <row r="233" spans="1:7" ht="15" customHeight="1" x14ac:dyDescent="0.35">
      <c r="A233" s="54" t="s">
        <v>390</v>
      </c>
      <c r="B233" s="339">
        <v>24</v>
      </c>
      <c r="C233" s="339"/>
      <c r="D233" s="339"/>
      <c r="E233" s="339"/>
      <c r="F233" s="339"/>
      <c r="G233" s="340"/>
    </row>
    <row r="234" spans="1:7" ht="15" customHeight="1" x14ac:dyDescent="0.35">
      <c r="A234" s="346" t="s">
        <v>0</v>
      </c>
      <c r="B234" s="323" t="s">
        <v>7</v>
      </c>
      <c r="C234" s="324"/>
      <c r="D234" s="53" t="s">
        <v>22</v>
      </c>
      <c r="E234" s="217" t="s">
        <v>431</v>
      </c>
      <c r="F234" s="218" t="str">
        <f>IF(E234="香港・マカオ以外","登録番号","")</f>
        <v/>
      </c>
      <c r="G234" s="219"/>
    </row>
    <row r="235" spans="1:7" ht="15" customHeight="1" x14ac:dyDescent="0.35">
      <c r="A235" s="347"/>
      <c r="B235" s="325" t="s">
        <v>8</v>
      </c>
      <c r="C235" s="30" t="s">
        <v>9</v>
      </c>
      <c r="D235" s="328" t="s">
        <v>42</v>
      </c>
      <c r="E235" s="329"/>
      <c r="F235" s="329"/>
      <c r="G235" s="330"/>
    </row>
    <row r="236" spans="1:7" ht="15" customHeight="1" x14ac:dyDescent="0.35">
      <c r="A236" s="347"/>
      <c r="B236" s="326"/>
      <c r="C236" s="30" t="s">
        <v>10</v>
      </c>
      <c r="D236" s="328" t="s">
        <v>74</v>
      </c>
      <c r="E236" s="329"/>
      <c r="F236" s="329"/>
      <c r="G236" s="330"/>
    </row>
    <row r="237" spans="1:7" ht="15" customHeight="1" x14ac:dyDescent="0.35">
      <c r="A237" s="347"/>
      <c r="B237" s="337" t="s">
        <v>419</v>
      </c>
      <c r="C237" s="338"/>
      <c r="D237" s="328"/>
      <c r="E237" s="329"/>
      <c r="F237" s="329"/>
      <c r="G237" s="330"/>
    </row>
    <row r="238" spans="1:7" ht="15" customHeight="1" x14ac:dyDescent="0.35">
      <c r="A238" s="347"/>
      <c r="B238" s="327" t="s">
        <v>420</v>
      </c>
      <c r="C238" s="326"/>
      <c r="D238" s="328"/>
      <c r="E238" s="329"/>
      <c r="F238" s="329"/>
      <c r="G238" s="330"/>
    </row>
    <row r="239" spans="1:7" ht="15" customHeight="1" x14ac:dyDescent="0.35">
      <c r="A239" s="347"/>
      <c r="B239" s="327" t="s">
        <v>5</v>
      </c>
      <c r="C239" s="326"/>
      <c r="D239" s="328" t="s">
        <v>422</v>
      </c>
      <c r="E239" s="329"/>
      <c r="F239" s="329"/>
      <c r="G239" s="330"/>
    </row>
    <row r="240" spans="1:7" ht="15" customHeight="1" x14ac:dyDescent="0.35">
      <c r="A240" s="347"/>
      <c r="B240" s="327" t="s">
        <v>6</v>
      </c>
      <c r="C240" s="326"/>
      <c r="D240" s="331" t="s">
        <v>66</v>
      </c>
      <c r="E240" s="332"/>
      <c r="F240" s="332"/>
      <c r="G240" s="333"/>
    </row>
    <row r="241" spans="1:7" ht="15" customHeight="1" x14ac:dyDescent="0.35">
      <c r="A241" s="347"/>
      <c r="B241" s="327" t="s">
        <v>421</v>
      </c>
      <c r="C241" s="326"/>
      <c r="D241" s="334" t="s">
        <v>67</v>
      </c>
      <c r="E241" s="335"/>
      <c r="F241" s="335"/>
      <c r="G241" s="336"/>
    </row>
    <row r="242" spans="1:7" ht="62.15" customHeight="1" x14ac:dyDescent="0.35">
      <c r="A242" s="348"/>
      <c r="B242" s="344" t="s">
        <v>391</v>
      </c>
      <c r="C242" s="345"/>
      <c r="D242" s="341" t="s">
        <v>42</v>
      </c>
      <c r="E242" s="342"/>
      <c r="F242" s="342"/>
      <c r="G242" s="343"/>
    </row>
    <row r="243" spans="1:7" ht="15" customHeight="1" x14ac:dyDescent="0.35">
      <c r="A243" s="54" t="s">
        <v>390</v>
      </c>
      <c r="B243" s="339">
        <v>25</v>
      </c>
      <c r="C243" s="339"/>
      <c r="D243" s="339"/>
      <c r="E243" s="339"/>
      <c r="F243" s="339"/>
      <c r="G243" s="340"/>
    </row>
    <row r="244" spans="1:7" ht="15" customHeight="1" x14ac:dyDescent="0.35">
      <c r="A244" s="346" t="s">
        <v>0</v>
      </c>
      <c r="B244" s="323" t="s">
        <v>7</v>
      </c>
      <c r="C244" s="324"/>
      <c r="D244" s="53" t="s">
        <v>22</v>
      </c>
      <c r="E244" s="217" t="s">
        <v>431</v>
      </c>
      <c r="F244" s="218" t="str">
        <f>IF(E244="香港・マカオ以外","登録番号","")</f>
        <v/>
      </c>
      <c r="G244" s="219"/>
    </row>
    <row r="245" spans="1:7" ht="15" customHeight="1" x14ac:dyDescent="0.35">
      <c r="A245" s="347"/>
      <c r="B245" s="325" t="s">
        <v>8</v>
      </c>
      <c r="C245" s="30" t="s">
        <v>9</v>
      </c>
      <c r="D245" s="328" t="s">
        <v>42</v>
      </c>
      <c r="E245" s="329"/>
      <c r="F245" s="329"/>
      <c r="G245" s="330"/>
    </row>
    <row r="246" spans="1:7" ht="15" customHeight="1" x14ac:dyDescent="0.35">
      <c r="A246" s="347"/>
      <c r="B246" s="326"/>
      <c r="C246" s="30" t="s">
        <v>10</v>
      </c>
      <c r="D246" s="328" t="s">
        <v>74</v>
      </c>
      <c r="E246" s="329"/>
      <c r="F246" s="329"/>
      <c r="G246" s="330"/>
    </row>
    <row r="247" spans="1:7" ht="15" customHeight="1" x14ac:dyDescent="0.35">
      <c r="A247" s="347"/>
      <c r="B247" s="337" t="s">
        <v>419</v>
      </c>
      <c r="C247" s="338"/>
      <c r="D247" s="328"/>
      <c r="E247" s="329"/>
      <c r="F247" s="329"/>
      <c r="G247" s="330"/>
    </row>
    <row r="248" spans="1:7" ht="15" customHeight="1" x14ac:dyDescent="0.35">
      <c r="A248" s="347"/>
      <c r="B248" s="327" t="s">
        <v>420</v>
      </c>
      <c r="C248" s="326"/>
      <c r="D248" s="328"/>
      <c r="E248" s="329"/>
      <c r="F248" s="329"/>
      <c r="G248" s="330"/>
    </row>
    <row r="249" spans="1:7" ht="15" customHeight="1" x14ac:dyDescent="0.35">
      <c r="A249" s="347"/>
      <c r="B249" s="327" t="s">
        <v>5</v>
      </c>
      <c r="C249" s="326"/>
      <c r="D249" s="328" t="s">
        <v>422</v>
      </c>
      <c r="E249" s="329"/>
      <c r="F249" s="329"/>
      <c r="G249" s="330"/>
    </row>
    <row r="250" spans="1:7" ht="15" customHeight="1" x14ac:dyDescent="0.35">
      <c r="A250" s="347"/>
      <c r="B250" s="327" t="s">
        <v>6</v>
      </c>
      <c r="C250" s="326"/>
      <c r="D250" s="331" t="s">
        <v>66</v>
      </c>
      <c r="E250" s="332"/>
      <c r="F250" s="332"/>
      <c r="G250" s="333"/>
    </row>
    <row r="251" spans="1:7" ht="15" customHeight="1" x14ac:dyDescent="0.35">
      <c r="A251" s="347"/>
      <c r="B251" s="327" t="s">
        <v>421</v>
      </c>
      <c r="C251" s="326"/>
      <c r="D251" s="334" t="s">
        <v>67</v>
      </c>
      <c r="E251" s="335"/>
      <c r="F251" s="335"/>
      <c r="G251" s="336"/>
    </row>
    <row r="252" spans="1:7" ht="62.15" customHeight="1" x14ac:dyDescent="0.35">
      <c r="A252" s="348"/>
      <c r="B252" s="344" t="s">
        <v>391</v>
      </c>
      <c r="C252" s="345"/>
      <c r="D252" s="341" t="s">
        <v>42</v>
      </c>
      <c r="E252" s="342"/>
      <c r="F252" s="342"/>
      <c r="G252" s="343"/>
    </row>
    <row r="253" spans="1:7" ht="15" customHeight="1" x14ac:dyDescent="0.35">
      <c r="A253" s="54" t="s">
        <v>390</v>
      </c>
      <c r="B253" s="339">
        <v>26</v>
      </c>
      <c r="C253" s="339"/>
      <c r="D253" s="339"/>
      <c r="E253" s="339"/>
      <c r="F253" s="339"/>
      <c r="G253" s="340"/>
    </row>
    <row r="254" spans="1:7" ht="15" customHeight="1" x14ac:dyDescent="0.35">
      <c r="A254" s="346" t="s">
        <v>0</v>
      </c>
      <c r="B254" s="323" t="s">
        <v>7</v>
      </c>
      <c r="C254" s="324"/>
      <c r="D254" s="53" t="s">
        <v>22</v>
      </c>
      <c r="E254" s="217" t="s">
        <v>431</v>
      </c>
      <c r="F254" s="218" t="str">
        <f>IF(E254="香港・マカオ以外","登録番号","")</f>
        <v/>
      </c>
      <c r="G254" s="219"/>
    </row>
    <row r="255" spans="1:7" ht="15" customHeight="1" x14ac:dyDescent="0.35">
      <c r="A255" s="347"/>
      <c r="B255" s="325" t="s">
        <v>8</v>
      </c>
      <c r="C255" s="30" t="s">
        <v>9</v>
      </c>
      <c r="D255" s="328"/>
      <c r="E255" s="329"/>
      <c r="F255" s="329"/>
      <c r="G255" s="330"/>
    </row>
    <row r="256" spans="1:7" ht="15" customHeight="1" x14ac:dyDescent="0.35">
      <c r="A256" s="347"/>
      <c r="B256" s="326"/>
      <c r="C256" s="30" t="s">
        <v>10</v>
      </c>
      <c r="D256" s="328" t="s">
        <v>74</v>
      </c>
      <c r="E256" s="329"/>
      <c r="F256" s="329"/>
      <c r="G256" s="330"/>
    </row>
    <row r="257" spans="1:7" ht="15" customHeight="1" x14ac:dyDescent="0.35">
      <c r="A257" s="347"/>
      <c r="B257" s="337" t="s">
        <v>419</v>
      </c>
      <c r="C257" s="338"/>
      <c r="D257" s="328"/>
      <c r="E257" s="329"/>
      <c r="F257" s="329"/>
      <c r="G257" s="330"/>
    </row>
    <row r="258" spans="1:7" ht="15" customHeight="1" x14ac:dyDescent="0.35">
      <c r="A258" s="347"/>
      <c r="B258" s="327" t="s">
        <v>420</v>
      </c>
      <c r="C258" s="326"/>
      <c r="D258" s="328"/>
      <c r="E258" s="329"/>
      <c r="F258" s="329"/>
      <c r="G258" s="330"/>
    </row>
    <row r="259" spans="1:7" ht="15" customHeight="1" x14ac:dyDescent="0.35">
      <c r="A259" s="347"/>
      <c r="B259" s="327" t="s">
        <v>5</v>
      </c>
      <c r="C259" s="326"/>
      <c r="D259" s="328" t="s">
        <v>422</v>
      </c>
      <c r="E259" s="329"/>
      <c r="F259" s="329"/>
      <c r="G259" s="330"/>
    </row>
    <row r="260" spans="1:7" ht="15" customHeight="1" x14ac:dyDescent="0.35">
      <c r="A260" s="347"/>
      <c r="B260" s="327" t="s">
        <v>6</v>
      </c>
      <c r="C260" s="326"/>
      <c r="D260" s="331" t="s">
        <v>66</v>
      </c>
      <c r="E260" s="332"/>
      <c r="F260" s="332"/>
      <c r="G260" s="333"/>
    </row>
    <row r="261" spans="1:7" ht="15" customHeight="1" x14ac:dyDescent="0.35">
      <c r="A261" s="347"/>
      <c r="B261" s="327" t="s">
        <v>421</v>
      </c>
      <c r="C261" s="326"/>
      <c r="D261" s="334" t="s">
        <v>67</v>
      </c>
      <c r="E261" s="335"/>
      <c r="F261" s="335"/>
      <c r="G261" s="336"/>
    </row>
    <row r="262" spans="1:7" ht="62.15" customHeight="1" x14ac:dyDescent="0.35">
      <c r="A262" s="348"/>
      <c r="B262" s="344" t="s">
        <v>391</v>
      </c>
      <c r="C262" s="345"/>
      <c r="D262" s="341" t="s">
        <v>42</v>
      </c>
      <c r="E262" s="342"/>
      <c r="F262" s="342"/>
      <c r="G262" s="343"/>
    </row>
    <row r="263" spans="1:7" ht="15" customHeight="1" x14ac:dyDescent="0.35">
      <c r="A263" s="54" t="s">
        <v>390</v>
      </c>
      <c r="B263" s="339">
        <v>27</v>
      </c>
      <c r="C263" s="339"/>
      <c r="D263" s="339"/>
      <c r="E263" s="339"/>
      <c r="F263" s="339"/>
      <c r="G263" s="340"/>
    </row>
    <row r="264" spans="1:7" ht="15" customHeight="1" x14ac:dyDescent="0.35">
      <c r="A264" s="346" t="s">
        <v>0</v>
      </c>
      <c r="B264" s="323" t="s">
        <v>7</v>
      </c>
      <c r="C264" s="324"/>
      <c r="D264" s="53" t="s">
        <v>22</v>
      </c>
      <c r="E264" s="217" t="s">
        <v>431</v>
      </c>
      <c r="F264" s="218" t="str">
        <f>IF(E264="香港・マカオ以外","登録番号","")</f>
        <v/>
      </c>
      <c r="G264" s="219"/>
    </row>
    <row r="265" spans="1:7" ht="15" customHeight="1" x14ac:dyDescent="0.35">
      <c r="A265" s="347"/>
      <c r="B265" s="325" t="s">
        <v>8</v>
      </c>
      <c r="C265" s="30" t="s">
        <v>9</v>
      </c>
      <c r="D265" s="328"/>
      <c r="E265" s="329"/>
      <c r="F265" s="329"/>
      <c r="G265" s="330"/>
    </row>
    <row r="266" spans="1:7" ht="15" customHeight="1" x14ac:dyDescent="0.35">
      <c r="A266" s="347"/>
      <c r="B266" s="326"/>
      <c r="C266" s="30" t="s">
        <v>10</v>
      </c>
      <c r="D266" s="328" t="s">
        <v>74</v>
      </c>
      <c r="E266" s="329"/>
      <c r="F266" s="329"/>
      <c r="G266" s="330"/>
    </row>
    <row r="267" spans="1:7" ht="15" customHeight="1" x14ac:dyDescent="0.35">
      <c r="A267" s="347"/>
      <c r="B267" s="337" t="s">
        <v>419</v>
      </c>
      <c r="C267" s="338"/>
      <c r="D267" s="328"/>
      <c r="E267" s="329"/>
      <c r="F267" s="329"/>
      <c r="G267" s="330"/>
    </row>
    <row r="268" spans="1:7" ht="15" customHeight="1" x14ac:dyDescent="0.35">
      <c r="A268" s="347"/>
      <c r="B268" s="327" t="s">
        <v>420</v>
      </c>
      <c r="C268" s="326"/>
      <c r="D268" s="328"/>
      <c r="E268" s="329"/>
      <c r="F268" s="329"/>
      <c r="G268" s="330"/>
    </row>
    <row r="269" spans="1:7" ht="15" customHeight="1" x14ac:dyDescent="0.35">
      <c r="A269" s="347"/>
      <c r="B269" s="327" t="s">
        <v>5</v>
      </c>
      <c r="C269" s="326"/>
      <c r="D269" s="328" t="s">
        <v>422</v>
      </c>
      <c r="E269" s="329"/>
      <c r="F269" s="329"/>
      <c r="G269" s="330"/>
    </row>
    <row r="270" spans="1:7" ht="15" customHeight="1" x14ac:dyDescent="0.35">
      <c r="A270" s="347"/>
      <c r="B270" s="327" t="s">
        <v>6</v>
      </c>
      <c r="C270" s="326"/>
      <c r="D270" s="331" t="s">
        <v>66</v>
      </c>
      <c r="E270" s="332"/>
      <c r="F270" s="332"/>
      <c r="G270" s="333"/>
    </row>
    <row r="271" spans="1:7" ht="15" customHeight="1" x14ac:dyDescent="0.35">
      <c r="A271" s="347"/>
      <c r="B271" s="327" t="s">
        <v>421</v>
      </c>
      <c r="C271" s="326"/>
      <c r="D271" s="334" t="s">
        <v>67</v>
      </c>
      <c r="E271" s="335"/>
      <c r="F271" s="335"/>
      <c r="G271" s="336"/>
    </row>
    <row r="272" spans="1:7" ht="62.15" customHeight="1" x14ac:dyDescent="0.35">
      <c r="A272" s="348"/>
      <c r="B272" s="344" t="s">
        <v>391</v>
      </c>
      <c r="C272" s="345"/>
      <c r="D272" s="341" t="s">
        <v>42</v>
      </c>
      <c r="E272" s="342"/>
      <c r="F272" s="342"/>
      <c r="G272" s="343"/>
    </row>
    <row r="273" spans="1:7" ht="15" customHeight="1" x14ac:dyDescent="0.35">
      <c r="A273" s="54" t="s">
        <v>390</v>
      </c>
      <c r="B273" s="339">
        <v>28</v>
      </c>
      <c r="C273" s="339"/>
      <c r="D273" s="339"/>
      <c r="E273" s="339"/>
      <c r="F273" s="339"/>
      <c r="G273" s="340"/>
    </row>
    <row r="274" spans="1:7" ht="15" customHeight="1" x14ac:dyDescent="0.35">
      <c r="A274" s="346" t="s">
        <v>0</v>
      </c>
      <c r="B274" s="323" t="s">
        <v>7</v>
      </c>
      <c r="C274" s="324"/>
      <c r="D274" s="53" t="s">
        <v>22</v>
      </c>
      <c r="E274" s="217" t="s">
        <v>431</v>
      </c>
      <c r="F274" s="218" t="str">
        <f>IF(E274="香港・マカオ以外","登録番号","")</f>
        <v/>
      </c>
      <c r="G274" s="219"/>
    </row>
    <row r="275" spans="1:7" ht="15" customHeight="1" x14ac:dyDescent="0.35">
      <c r="A275" s="347"/>
      <c r="B275" s="325" t="s">
        <v>8</v>
      </c>
      <c r="C275" s="30" t="s">
        <v>9</v>
      </c>
      <c r="D275" s="328"/>
      <c r="E275" s="329"/>
      <c r="F275" s="329"/>
      <c r="G275" s="330"/>
    </row>
    <row r="276" spans="1:7" ht="15" customHeight="1" x14ac:dyDescent="0.35">
      <c r="A276" s="347"/>
      <c r="B276" s="326"/>
      <c r="C276" s="30" t="s">
        <v>10</v>
      </c>
      <c r="D276" s="328" t="s">
        <v>74</v>
      </c>
      <c r="E276" s="329"/>
      <c r="F276" s="329"/>
      <c r="G276" s="330"/>
    </row>
    <row r="277" spans="1:7" ht="15" customHeight="1" x14ac:dyDescent="0.35">
      <c r="A277" s="347"/>
      <c r="B277" s="337" t="s">
        <v>419</v>
      </c>
      <c r="C277" s="338"/>
      <c r="D277" s="328"/>
      <c r="E277" s="329"/>
      <c r="F277" s="329"/>
      <c r="G277" s="330"/>
    </row>
    <row r="278" spans="1:7" ht="15" customHeight="1" x14ac:dyDescent="0.35">
      <c r="A278" s="347"/>
      <c r="B278" s="327" t="s">
        <v>420</v>
      </c>
      <c r="C278" s="326"/>
      <c r="D278" s="328"/>
      <c r="E278" s="329"/>
      <c r="F278" s="329"/>
      <c r="G278" s="330"/>
    </row>
    <row r="279" spans="1:7" ht="15" customHeight="1" x14ac:dyDescent="0.35">
      <c r="A279" s="347"/>
      <c r="B279" s="327" t="s">
        <v>5</v>
      </c>
      <c r="C279" s="326"/>
      <c r="D279" s="328" t="s">
        <v>422</v>
      </c>
      <c r="E279" s="329"/>
      <c r="F279" s="329"/>
      <c r="G279" s="330"/>
    </row>
    <row r="280" spans="1:7" ht="15" customHeight="1" x14ac:dyDescent="0.35">
      <c r="A280" s="347"/>
      <c r="B280" s="327" t="s">
        <v>6</v>
      </c>
      <c r="C280" s="326"/>
      <c r="D280" s="331" t="s">
        <v>66</v>
      </c>
      <c r="E280" s="332"/>
      <c r="F280" s="332"/>
      <c r="G280" s="333"/>
    </row>
    <row r="281" spans="1:7" ht="15" customHeight="1" x14ac:dyDescent="0.35">
      <c r="A281" s="347"/>
      <c r="B281" s="327" t="s">
        <v>421</v>
      </c>
      <c r="C281" s="326"/>
      <c r="D281" s="334" t="s">
        <v>67</v>
      </c>
      <c r="E281" s="335"/>
      <c r="F281" s="335"/>
      <c r="G281" s="336"/>
    </row>
    <row r="282" spans="1:7" ht="62.15" customHeight="1" x14ac:dyDescent="0.35">
      <c r="A282" s="348"/>
      <c r="B282" s="344" t="s">
        <v>391</v>
      </c>
      <c r="C282" s="345"/>
      <c r="D282" s="341" t="s">
        <v>42</v>
      </c>
      <c r="E282" s="342"/>
      <c r="F282" s="342"/>
      <c r="G282" s="343"/>
    </row>
    <row r="283" spans="1:7" ht="15" customHeight="1" x14ac:dyDescent="0.35">
      <c r="A283" s="54" t="s">
        <v>390</v>
      </c>
      <c r="B283" s="339">
        <v>29</v>
      </c>
      <c r="C283" s="339"/>
      <c r="D283" s="339"/>
      <c r="E283" s="339"/>
      <c r="F283" s="339"/>
      <c r="G283" s="340"/>
    </row>
    <row r="284" spans="1:7" ht="15" customHeight="1" x14ac:dyDescent="0.35">
      <c r="A284" s="346" t="s">
        <v>0</v>
      </c>
      <c r="B284" s="323" t="s">
        <v>7</v>
      </c>
      <c r="C284" s="324"/>
      <c r="D284" s="53" t="s">
        <v>22</v>
      </c>
      <c r="E284" s="217" t="s">
        <v>431</v>
      </c>
      <c r="F284" s="218" t="str">
        <f>IF(E284="香港・マカオ以外","登録番号","")</f>
        <v/>
      </c>
      <c r="G284" s="219"/>
    </row>
    <row r="285" spans="1:7" ht="15" customHeight="1" x14ac:dyDescent="0.35">
      <c r="A285" s="347"/>
      <c r="B285" s="325" t="s">
        <v>8</v>
      </c>
      <c r="C285" s="30" t="s">
        <v>9</v>
      </c>
      <c r="D285" s="328"/>
      <c r="E285" s="329"/>
      <c r="F285" s="329"/>
      <c r="G285" s="330"/>
    </row>
    <row r="286" spans="1:7" ht="15" customHeight="1" x14ac:dyDescent="0.35">
      <c r="A286" s="347"/>
      <c r="B286" s="326"/>
      <c r="C286" s="30" t="s">
        <v>10</v>
      </c>
      <c r="D286" s="328" t="s">
        <v>74</v>
      </c>
      <c r="E286" s="329"/>
      <c r="F286" s="329"/>
      <c r="G286" s="330"/>
    </row>
    <row r="287" spans="1:7" ht="15" customHeight="1" x14ac:dyDescent="0.35">
      <c r="A287" s="347"/>
      <c r="B287" s="337" t="s">
        <v>419</v>
      </c>
      <c r="C287" s="338"/>
      <c r="D287" s="328"/>
      <c r="E287" s="329"/>
      <c r="F287" s="329"/>
      <c r="G287" s="330"/>
    </row>
    <row r="288" spans="1:7" ht="15" customHeight="1" x14ac:dyDescent="0.35">
      <c r="A288" s="347"/>
      <c r="B288" s="327" t="s">
        <v>420</v>
      </c>
      <c r="C288" s="326"/>
      <c r="D288" s="328"/>
      <c r="E288" s="329"/>
      <c r="F288" s="329"/>
      <c r="G288" s="330"/>
    </row>
    <row r="289" spans="1:7" ht="15" customHeight="1" x14ac:dyDescent="0.35">
      <c r="A289" s="347"/>
      <c r="B289" s="327" t="s">
        <v>5</v>
      </c>
      <c r="C289" s="326"/>
      <c r="D289" s="328" t="s">
        <v>422</v>
      </c>
      <c r="E289" s="329"/>
      <c r="F289" s="329"/>
      <c r="G289" s="330"/>
    </row>
    <row r="290" spans="1:7" ht="15" customHeight="1" x14ac:dyDescent="0.35">
      <c r="A290" s="347"/>
      <c r="B290" s="327" t="s">
        <v>6</v>
      </c>
      <c r="C290" s="326"/>
      <c r="D290" s="331" t="s">
        <v>66</v>
      </c>
      <c r="E290" s="332"/>
      <c r="F290" s="332"/>
      <c r="G290" s="333"/>
    </row>
    <row r="291" spans="1:7" ht="15" customHeight="1" x14ac:dyDescent="0.35">
      <c r="A291" s="347"/>
      <c r="B291" s="327" t="s">
        <v>421</v>
      </c>
      <c r="C291" s="326"/>
      <c r="D291" s="334" t="s">
        <v>67</v>
      </c>
      <c r="E291" s="335"/>
      <c r="F291" s="335"/>
      <c r="G291" s="336"/>
    </row>
    <row r="292" spans="1:7" ht="62.15" customHeight="1" x14ac:dyDescent="0.35">
      <c r="A292" s="348"/>
      <c r="B292" s="344" t="s">
        <v>391</v>
      </c>
      <c r="C292" s="345"/>
      <c r="D292" s="341" t="s">
        <v>42</v>
      </c>
      <c r="E292" s="342"/>
      <c r="F292" s="342"/>
      <c r="G292" s="343"/>
    </row>
    <row r="293" spans="1:7" ht="15" customHeight="1" x14ac:dyDescent="0.35">
      <c r="A293" s="54" t="s">
        <v>390</v>
      </c>
      <c r="B293" s="339">
        <v>30</v>
      </c>
      <c r="C293" s="339"/>
      <c r="D293" s="339"/>
      <c r="E293" s="339"/>
      <c r="F293" s="339"/>
      <c r="G293" s="340"/>
    </row>
    <row r="294" spans="1:7" ht="15" customHeight="1" x14ac:dyDescent="0.35">
      <c r="A294" s="346" t="s">
        <v>0</v>
      </c>
      <c r="B294" s="323" t="s">
        <v>7</v>
      </c>
      <c r="C294" s="324"/>
      <c r="D294" s="53" t="s">
        <v>22</v>
      </c>
      <c r="E294" s="217" t="s">
        <v>431</v>
      </c>
      <c r="F294" s="218" t="str">
        <f>IF(E294="香港・マカオ以外","登録番号","")</f>
        <v/>
      </c>
      <c r="G294" s="219"/>
    </row>
    <row r="295" spans="1:7" ht="15" customHeight="1" x14ac:dyDescent="0.35">
      <c r="A295" s="347"/>
      <c r="B295" s="325" t="s">
        <v>8</v>
      </c>
      <c r="C295" s="30" t="s">
        <v>9</v>
      </c>
      <c r="D295" s="328"/>
      <c r="E295" s="329"/>
      <c r="F295" s="329"/>
      <c r="G295" s="330"/>
    </row>
    <row r="296" spans="1:7" ht="15" customHeight="1" x14ac:dyDescent="0.35">
      <c r="A296" s="347"/>
      <c r="B296" s="326"/>
      <c r="C296" s="30" t="s">
        <v>10</v>
      </c>
      <c r="D296" s="328" t="s">
        <v>74</v>
      </c>
      <c r="E296" s="329"/>
      <c r="F296" s="329"/>
      <c r="G296" s="330"/>
    </row>
    <row r="297" spans="1:7" ht="15" customHeight="1" x14ac:dyDescent="0.35">
      <c r="A297" s="347"/>
      <c r="B297" s="337" t="s">
        <v>419</v>
      </c>
      <c r="C297" s="338"/>
      <c r="D297" s="328"/>
      <c r="E297" s="329"/>
      <c r="F297" s="329"/>
      <c r="G297" s="330"/>
    </row>
    <row r="298" spans="1:7" ht="15" customHeight="1" x14ac:dyDescent="0.35">
      <c r="A298" s="347"/>
      <c r="B298" s="327" t="s">
        <v>420</v>
      </c>
      <c r="C298" s="326"/>
      <c r="D298" s="328"/>
      <c r="E298" s="329"/>
      <c r="F298" s="329"/>
      <c r="G298" s="330"/>
    </row>
    <row r="299" spans="1:7" ht="15" customHeight="1" x14ac:dyDescent="0.35">
      <c r="A299" s="347"/>
      <c r="B299" s="327" t="s">
        <v>5</v>
      </c>
      <c r="C299" s="326"/>
      <c r="D299" s="328" t="s">
        <v>422</v>
      </c>
      <c r="E299" s="329"/>
      <c r="F299" s="329"/>
      <c r="G299" s="330"/>
    </row>
    <row r="300" spans="1:7" ht="15" customHeight="1" x14ac:dyDescent="0.35">
      <c r="A300" s="347"/>
      <c r="B300" s="327" t="s">
        <v>6</v>
      </c>
      <c r="C300" s="326"/>
      <c r="D300" s="331" t="s">
        <v>66</v>
      </c>
      <c r="E300" s="332"/>
      <c r="F300" s="332"/>
      <c r="G300" s="333"/>
    </row>
    <row r="301" spans="1:7" ht="15" customHeight="1" x14ac:dyDescent="0.35">
      <c r="A301" s="347"/>
      <c r="B301" s="327" t="s">
        <v>421</v>
      </c>
      <c r="C301" s="326"/>
      <c r="D301" s="334" t="s">
        <v>67</v>
      </c>
      <c r="E301" s="335"/>
      <c r="F301" s="335"/>
      <c r="G301" s="336"/>
    </row>
    <row r="302" spans="1:7" ht="62.15" customHeight="1" x14ac:dyDescent="0.35">
      <c r="A302" s="348"/>
      <c r="B302" s="344" t="s">
        <v>391</v>
      </c>
      <c r="C302" s="345"/>
      <c r="D302" s="341" t="s">
        <v>42</v>
      </c>
      <c r="E302" s="342"/>
      <c r="F302" s="342"/>
      <c r="G302" s="343"/>
    </row>
    <row r="303" spans="1:7" ht="15" customHeight="1" x14ac:dyDescent="0.35">
      <c r="A303" s="54" t="s">
        <v>390</v>
      </c>
      <c r="B303" s="339">
        <v>31</v>
      </c>
      <c r="C303" s="339"/>
      <c r="D303" s="339"/>
      <c r="E303" s="339"/>
      <c r="F303" s="339"/>
      <c r="G303" s="340"/>
    </row>
    <row r="304" spans="1:7" ht="15" customHeight="1" x14ac:dyDescent="0.35">
      <c r="A304" s="346" t="s">
        <v>0</v>
      </c>
      <c r="B304" s="323" t="s">
        <v>7</v>
      </c>
      <c r="C304" s="324"/>
      <c r="D304" s="53" t="s">
        <v>22</v>
      </c>
      <c r="E304" s="217" t="s">
        <v>431</v>
      </c>
      <c r="F304" s="218" t="str">
        <f>IF(E304="香港・マカオ以外","登録番号","")</f>
        <v/>
      </c>
      <c r="G304" s="219"/>
    </row>
    <row r="305" spans="1:7" ht="15" customHeight="1" x14ac:dyDescent="0.35">
      <c r="A305" s="347"/>
      <c r="B305" s="325" t="s">
        <v>8</v>
      </c>
      <c r="C305" s="30" t="s">
        <v>9</v>
      </c>
      <c r="D305" s="328"/>
      <c r="E305" s="329"/>
      <c r="F305" s="329"/>
      <c r="G305" s="330"/>
    </row>
    <row r="306" spans="1:7" ht="15" customHeight="1" x14ac:dyDescent="0.35">
      <c r="A306" s="347"/>
      <c r="B306" s="326"/>
      <c r="C306" s="30" t="s">
        <v>10</v>
      </c>
      <c r="D306" s="328" t="s">
        <v>74</v>
      </c>
      <c r="E306" s="329"/>
      <c r="F306" s="329"/>
      <c r="G306" s="330"/>
    </row>
    <row r="307" spans="1:7" ht="15" customHeight="1" x14ac:dyDescent="0.35">
      <c r="A307" s="347"/>
      <c r="B307" s="337" t="s">
        <v>419</v>
      </c>
      <c r="C307" s="338"/>
      <c r="D307" s="328"/>
      <c r="E307" s="329"/>
      <c r="F307" s="329"/>
      <c r="G307" s="330"/>
    </row>
    <row r="308" spans="1:7" ht="15" customHeight="1" x14ac:dyDescent="0.35">
      <c r="A308" s="347"/>
      <c r="B308" s="327" t="s">
        <v>420</v>
      </c>
      <c r="C308" s="326"/>
      <c r="D308" s="328"/>
      <c r="E308" s="329"/>
      <c r="F308" s="329"/>
      <c r="G308" s="330"/>
    </row>
    <row r="309" spans="1:7" ht="15" customHeight="1" x14ac:dyDescent="0.35">
      <c r="A309" s="347"/>
      <c r="B309" s="327" t="s">
        <v>5</v>
      </c>
      <c r="C309" s="326"/>
      <c r="D309" s="328" t="s">
        <v>422</v>
      </c>
      <c r="E309" s="329"/>
      <c r="F309" s="329"/>
      <c r="G309" s="330"/>
    </row>
    <row r="310" spans="1:7" ht="15" customHeight="1" x14ac:dyDescent="0.35">
      <c r="A310" s="347"/>
      <c r="B310" s="327" t="s">
        <v>6</v>
      </c>
      <c r="C310" s="326"/>
      <c r="D310" s="331" t="s">
        <v>66</v>
      </c>
      <c r="E310" s="332"/>
      <c r="F310" s="332"/>
      <c r="G310" s="333"/>
    </row>
    <row r="311" spans="1:7" ht="15" customHeight="1" x14ac:dyDescent="0.35">
      <c r="A311" s="347"/>
      <c r="B311" s="327" t="s">
        <v>421</v>
      </c>
      <c r="C311" s="326"/>
      <c r="D311" s="334" t="s">
        <v>67</v>
      </c>
      <c r="E311" s="335"/>
      <c r="F311" s="335"/>
      <c r="G311" s="336"/>
    </row>
    <row r="312" spans="1:7" ht="62.15" customHeight="1" x14ac:dyDescent="0.35">
      <c r="A312" s="348"/>
      <c r="B312" s="344" t="s">
        <v>391</v>
      </c>
      <c r="C312" s="345"/>
      <c r="D312" s="341" t="s">
        <v>42</v>
      </c>
      <c r="E312" s="342"/>
      <c r="F312" s="342"/>
      <c r="G312" s="343"/>
    </row>
    <row r="313" spans="1:7" ht="15" customHeight="1" x14ac:dyDescent="0.35">
      <c r="A313" s="54" t="s">
        <v>390</v>
      </c>
      <c r="B313" s="339">
        <v>32</v>
      </c>
      <c r="C313" s="339"/>
      <c r="D313" s="339"/>
      <c r="E313" s="339"/>
      <c r="F313" s="339"/>
      <c r="G313" s="340"/>
    </row>
    <row r="314" spans="1:7" ht="15" customHeight="1" x14ac:dyDescent="0.35">
      <c r="A314" s="346" t="s">
        <v>0</v>
      </c>
      <c r="B314" s="323" t="s">
        <v>7</v>
      </c>
      <c r="C314" s="324"/>
      <c r="D314" s="53" t="s">
        <v>22</v>
      </c>
      <c r="E314" s="217" t="s">
        <v>431</v>
      </c>
      <c r="F314" s="218" t="str">
        <f>IF(E314="香港・マカオ以外","登録番号","")</f>
        <v/>
      </c>
      <c r="G314" s="219"/>
    </row>
    <row r="315" spans="1:7" ht="15" customHeight="1" x14ac:dyDescent="0.35">
      <c r="A315" s="347"/>
      <c r="B315" s="325" t="s">
        <v>8</v>
      </c>
      <c r="C315" s="30" t="s">
        <v>9</v>
      </c>
      <c r="D315" s="328"/>
      <c r="E315" s="329"/>
      <c r="F315" s="329"/>
      <c r="G315" s="330"/>
    </row>
    <row r="316" spans="1:7" ht="15" customHeight="1" x14ac:dyDescent="0.35">
      <c r="A316" s="347"/>
      <c r="B316" s="326"/>
      <c r="C316" s="30" t="s">
        <v>10</v>
      </c>
      <c r="D316" s="328" t="s">
        <v>74</v>
      </c>
      <c r="E316" s="329"/>
      <c r="F316" s="329"/>
      <c r="G316" s="330"/>
    </row>
    <row r="317" spans="1:7" ht="15" customHeight="1" x14ac:dyDescent="0.35">
      <c r="A317" s="347"/>
      <c r="B317" s="337" t="s">
        <v>419</v>
      </c>
      <c r="C317" s="338"/>
      <c r="D317" s="328"/>
      <c r="E317" s="329"/>
      <c r="F317" s="329"/>
      <c r="G317" s="330"/>
    </row>
    <row r="318" spans="1:7" ht="15" customHeight="1" x14ac:dyDescent="0.35">
      <c r="A318" s="347"/>
      <c r="B318" s="327" t="s">
        <v>420</v>
      </c>
      <c r="C318" s="326"/>
      <c r="D318" s="328"/>
      <c r="E318" s="329"/>
      <c r="F318" s="329"/>
      <c r="G318" s="330"/>
    </row>
    <row r="319" spans="1:7" ht="15" customHeight="1" x14ac:dyDescent="0.35">
      <c r="A319" s="347"/>
      <c r="B319" s="327" t="s">
        <v>5</v>
      </c>
      <c r="C319" s="326"/>
      <c r="D319" s="328" t="s">
        <v>422</v>
      </c>
      <c r="E319" s="329"/>
      <c r="F319" s="329"/>
      <c r="G319" s="330"/>
    </row>
    <row r="320" spans="1:7" ht="15" customHeight="1" x14ac:dyDescent="0.35">
      <c r="A320" s="347"/>
      <c r="B320" s="327" t="s">
        <v>6</v>
      </c>
      <c r="C320" s="326"/>
      <c r="D320" s="331" t="s">
        <v>66</v>
      </c>
      <c r="E320" s="332"/>
      <c r="F320" s="332"/>
      <c r="G320" s="333"/>
    </row>
    <row r="321" spans="1:7" ht="15" customHeight="1" x14ac:dyDescent="0.35">
      <c r="A321" s="347"/>
      <c r="B321" s="327" t="s">
        <v>421</v>
      </c>
      <c r="C321" s="326"/>
      <c r="D321" s="334" t="s">
        <v>67</v>
      </c>
      <c r="E321" s="335"/>
      <c r="F321" s="335"/>
      <c r="G321" s="336"/>
    </row>
    <row r="322" spans="1:7" ht="62.15" customHeight="1" x14ac:dyDescent="0.35">
      <c r="A322" s="348"/>
      <c r="B322" s="344" t="s">
        <v>391</v>
      </c>
      <c r="C322" s="345"/>
      <c r="D322" s="341" t="s">
        <v>42</v>
      </c>
      <c r="E322" s="342"/>
      <c r="F322" s="342"/>
      <c r="G322" s="343"/>
    </row>
    <row r="323" spans="1:7" ht="15" customHeight="1" x14ac:dyDescent="0.35">
      <c r="A323" s="54" t="s">
        <v>390</v>
      </c>
      <c r="B323" s="339">
        <v>33</v>
      </c>
      <c r="C323" s="339"/>
      <c r="D323" s="339"/>
      <c r="E323" s="339"/>
      <c r="F323" s="339"/>
      <c r="G323" s="340"/>
    </row>
    <row r="324" spans="1:7" ht="15" customHeight="1" x14ac:dyDescent="0.35">
      <c r="A324" s="346" t="s">
        <v>0</v>
      </c>
      <c r="B324" s="323" t="s">
        <v>7</v>
      </c>
      <c r="C324" s="324"/>
      <c r="D324" s="53" t="s">
        <v>22</v>
      </c>
      <c r="E324" s="217" t="s">
        <v>431</v>
      </c>
      <c r="F324" s="218" t="str">
        <f>IF(E324="香港・マカオ以外","登録番号","")</f>
        <v/>
      </c>
      <c r="G324" s="219"/>
    </row>
    <row r="325" spans="1:7" ht="15" customHeight="1" x14ac:dyDescent="0.35">
      <c r="A325" s="347"/>
      <c r="B325" s="325" t="s">
        <v>8</v>
      </c>
      <c r="C325" s="30" t="s">
        <v>9</v>
      </c>
      <c r="D325" s="328"/>
      <c r="E325" s="329"/>
      <c r="F325" s="329"/>
      <c r="G325" s="330"/>
    </row>
    <row r="326" spans="1:7" ht="15" customHeight="1" x14ac:dyDescent="0.35">
      <c r="A326" s="347"/>
      <c r="B326" s="326"/>
      <c r="C326" s="30" t="s">
        <v>10</v>
      </c>
      <c r="D326" s="328" t="s">
        <v>74</v>
      </c>
      <c r="E326" s="329"/>
      <c r="F326" s="329"/>
      <c r="G326" s="330"/>
    </row>
    <row r="327" spans="1:7" ht="15" customHeight="1" x14ac:dyDescent="0.35">
      <c r="A327" s="347"/>
      <c r="B327" s="337" t="s">
        <v>419</v>
      </c>
      <c r="C327" s="338"/>
      <c r="D327" s="328"/>
      <c r="E327" s="329"/>
      <c r="F327" s="329"/>
      <c r="G327" s="330"/>
    </row>
    <row r="328" spans="1:7" ht="15" customHeight="1" x14ac:dyDescent="0.35">
      <c r="A328" s="347"/>
      <c r="B328" s="327" t="s">
        <v>420</v>
      </c>
      <c r="C328" s="326"/>
      <c r="D328" s="328"/>
      <c r="E328" s="329"/>
      <c r="F328" s="329"/>
      <c r="G328" s="330"/>
    </row>
    <row r="329" spans="1:7" ht="15" customHeight="1" x14ac:dyDescent="0.35">
      <c r="A329" s="347"/>
      <c r="B329" s="327" t="s">
        <v>5</v>
      </c>
      <c r="C329" s="326"/>
      <c r="D329" s="328" t="s">
        <v>422</v>
      </c>
      <c r="E329" s="329"/>
      <c r="F329" s="329"/>
      <c r="G329" s="330"/>
    </row>
    <row r="330" spans="1:7" ht="15" customHeight="1" x14ac:dyDescent="0.35">
      <c r="A330" s="347"/>
      <c r="B330" s="327" t="s">
        <v>6</v>
      </c>
      <c r="C330" s="326"/>
      <c r="D330" s="331" t="s">
        <v>66</v>
      </c>
      <c r="E330" s="332"/>
      <c r="F330" s="332"/>
      <c r="G330" s="333"/>
    </row>
    <row r="331" spans="1:7" ht="15" customHeight="1" x14ac:dyDescent="0.35">
      <c r="A331" s="347"/>
      <c r="B331" s="327" t="s">
        <v>421</v>
      </c>
      <c r="C331" s="326"/>
      <c r="D331" s="334" t="s">
        <v>67</v>
      </c>
      <c r="E331" s="335"/>
      <c r="F331" s="335"/>
      <c r="G331" s="336"/>
    </row>
    <row r="332" spans="1:7" ht="62.15" customHeight="1" x14ac:dyDescent="0.35">
      <c r="A332" s="348"/>
      <c r="B332" s="344" t="s">
        <v>391</v>
      </c>
      <c r="C332" s="345"/>
      <c r="D332" s="341" t="s">
        <v>42</v>
      </c>
      <c r="E332" s="342"/>
      <c r="F332" s="342"/>
      <c r="G332" s="343"/>
    </row>
    <row r="333" spans="1:7" ht="15" customHeight="1" x14ac:dyDescent="0.35">
      <c r="A333" s="54" t="s">
        <v>390</v>
      </c>
      <c r="B333" s="339">
        <v>34</v>
      </c>
      <c r="C333" s="339"/>
      <c r="D333" s="339"/>
      <c r="E333" s="339"/>
      <c r="F333" s="339"/>
      <c r="G333" s="340"/>
    </row>
    <row r="334" spans="1:7" ht="15" customHeight="1" x14ac:dyDescent="0.35">
      <c r="A334" s="346" t="s">
        <v>0</v>
      </c>
      <c r="B334" s="323" t="s">
        <v>7</v>
      </c>
      <c r="C334" s="324"/>
      <c r="D334" s="53" t="s">
        <v>22</v>
      </c>
      <c r="E334" s="217" t="s">
        <v>431</v>
      </c>
      <c r="F334" s="218" t="str">
        <f>IF(E334="香港・マカオ以外","登録番号","")</f>
        <v/>
      </c>
      <c r="G334" s="219"/>
    </row>
    <row r="335" spans="1:7" ht="15" customHeight="1" x14ac:dyDescent="0.35">
      <c r="A335" s="347"/>
      <c r="B335" s="325" t="s">
        <v>8</v>
      </c>
      <c r="C335" s="30" t="s">
        <v>9</v>
      </c>
      <c r="D335" s="328"/>
      <c r="E335" s="329"/>
      <c r="F335" s="329"/>
      <c r="G335" s="330"/>
    </row>
    <row r="336" spans="1:7" ht="15" customHeight="1" x14ac:dyDescent="0.35">
      <c r="A336" s="347"/>
      <c r="B336" s="326"/>
      <c r="C336" s="30" t="s">
        <v>10</v>
      </c>
      <c r="D336" s="328" t="s">
        <v>74</v>
      </c>
      <c r="E336" s="329"/>
      <c r="F336" s="329"/>
      <c r="G336" s="330"/>
    </row>
    <row r="337" spans="1:7" ht="15" customHeight="1" x14ac:dyDescent="0.35">
      <c r="A337" s="347"/>
      <c r="B337" s="337" t="s">
        <v>419</v>
      </c>
      <c r="C337" s="338"/>
      <c r="D337" s="328"/>
      <c r="E337" s="329"/>
      <c r="F337" s="329"/>
      <c r="G337" s="330"/>
    </row>
    <row r="338" spans="1:7" ht="15" customHeight="1" x14ac:dyDescent="0.35">
      <c r="A338" s="347"/>
      <c r="B338" s="327" t="s">
        <v>420</v>
      </c>
      <c r="C338" s="326"/>
      <c r="D338" s="328"/>
      <c r="E338" s="329"/>
      <c r="F338" s="329"/>
      <c r="G338" s="330"/>
    </row>
    <row r="339" spans="1:7" ht="15" customHeight="1" x14ac:dyDescent="0.35">
      <c r="A339" s="347"/>
      <c r="B339" s="327" t="s">
        <v>5</v>
      </c>
      <c r="C339" s="326"/>
      <c r="D339" s="328" t="s">
        <v>422</v>
      </c>
      <c r="E339" s="329"/>
      <c r="F339" s="329"/>
      <c r="G339" s="330"/>
    </row>
    <row r="340" spans="1:7" ht="15" customHeight="1" x14ac:dyDescent="0.35">
      <c r="A340" s="347"/>
      <c r="B340" s="327" t="s">
        <v>6</v>
      </c>
      <c r="C340" s="326"/>
      <c r="D340" s="331" t="s">
        <v>66</v>
      </c>
      <c r="E340" s="332"/>
      <c r="F340" s="332"/>
      <c r="G340" s="333"/>
    </row>
    <row r="341" spans="1:7" ht="15" customHeight="1" x14ac:dyDescent="0.35">
      <c r="A341" s="347"/>
      <c r="B341" s="327" t="s">
        <v>421</v>
      </c>
      <c r="C341" s="326"/>
      <c r="D341" s="334" t="s">
        <v>67</v>
      </c>
      <c r="E341" s="335"/>
      <c r="F341" s="335"/>
      <c r="G341" s="336"/>
    </row>
    <row r="342" spans="1:7" ht="62.15" customHeight="1" x14ac:dyDescent="0.35">
      <c r="A342" s="348"/>
      <c r="B342" s="344" t="s">
        <v>391</v>
      </c>
      <c r="C342" s="345"/>
      <c r="D342" s="341" t="s">
        <v>42</v>
      </c>
      <c r="E342" s="342"/>
      <c r="F342" s="342"/>
      <c r="G342" s="343"/>
    </row>
    <row r="343" spans="1:7" ht="15" customHeight="1" x14ac:dyDescent="0.35">
      <c r="A343" s="54" t="s">
        <v>390</v>
      </c>
      <c r="B343" s="339">
        <v>35</v>
      </c>
      <c r="C343" s="339"/>
      <c r="D343" s="339"/>
      <c r="E343" s="339"/>
      <c r="F343" s="339"/>
      <c r="G343" s="340"/>
    </row>
    <row r="344" spans="1:7" ht="15" customHeight="1" x14ac:dyDescent="0.35">
      <c r="A344" s="346" t="s">
        <v>0</v>
      </c>
      <c r="B344" s="323" t="s">
        <v>7</v>
      </c>
      <c r="C344" s="324"/>
      <c r="D344" s="53" t="s">
        <v>22</v>
      </c>
      <c r="E344" s="217" t="s">
        <v>431</v>
      </c>
      <c r="F344" s="218" t="str">
        <f>IF(E344="香港・マカオ以外","登録番号","")</f>
        <v/>
      </c>
      <c r="G344" s="219"/>
    </row>
    <row r="345" spans="1:7" ht="15" customHeight="1" x14ac:dyDescent="0.35">
      <c r="A345" s="347"/>
      <c r="B345" s="325" t="s">
        <v>8</v>
      </c>
      <c r="C345" s="30" t="s">
        <v>9</v>
      </c>
      <c r="D345" s="328"/>
      <c r="E345" s="329"/>
      <c r="F345" s="329"/>
      <c r="G345" s="330"/>
    </row>
    <row r="346" spans="1:7" ht="15" customHeight="1" x14ac:dyDescent="0.35">
      <c r="A346" s="347"/>
      <c r="B346" s="326"/>
      <c r="C346" s="30" t="s">
        <v>10</v>
      </c>
      <c r="D346" s="328" t="s">
        <v>74</v>
      </c>
      <c r="E346" s="329"/>
      <c r="F346" s="329"/>
      <c r="G346" s="330"/>
    </row>
    <row r="347" spans="1:7" ht="15" customHeight="1" x14ac:dyDescent="0.35">
      <c r="A347" s="347"/>
      <c r="B347" s="337" t="s">
        <v>419</v>
      </c>
      <c r="C347" s="338"/>
      <c r="D347" s="328"/>
      <c r="E347" s="329"/>
      <c r="F347" s="329"/>
      <c r="G347" s="330"/>
    </row>
    <row r="348" spans="1:7" ht="15" customHeight="1" x14ac:dyDescent="0.35">
      <c r="A348" s="347"/>
      <c r="B348" s="327" t="s">
        <v>420</v>
      </c>
      <c r="C348" s="326"/>
      <c r="D348" s="328"/>
      <c r="E348" s="329"/>
      <c r="F348" s="329"/>
      <c r="G348" s="330"/>
    </row>
    <row r="349" spans="1:7" ht="15" customHeight="1" x14ac:dyDescent="0.35">
      <c r="A349" s="347"/>
      <c r="B349" s="327" t="s">
        <v>5</v>
      </c>
      <c r="C349" s="326"/>
      <c r="D349" s="328" t="s">
        <v>422</v>
      </c>
      <c r="E349" s="329"/>
      <c r="F349" s="329"/>
      <c r="G349" s="330"/>
    </row>
    <row r="350" spans="1:7" ht="15" customHeight="1" x14ac:dyDescent="0.35">
      <c r="A350" s="347"/>
      <c r="B350" s="327" t="s">
        <v>6</v>
      </c>
      <c r="C350" s="326"/>
      <c r="D350" s="331" t="s">
        <v>66</v>
      </c>
      <c r="E350" s="332"/>
      <c r="F350" s="332"/>
      <c r="G350" s="333"/>
    </row>
    <row r="351" spans="1:7" ht="15" customHeight="1" x14ac:dyDescent="0.35">
      <c r="A351" s="347"/>
      <c r="B351" s="327" t="s">
        <v>421</v>
      </c>
      <c r="C351" s="326"/>
      <c r="D351" s="334" t="s">
        <v>67</v>
      </c>
      <c r="E351" s="335"/>
      <c r="F351" s="335"/>
      <c r="G351" s="336"/>
    </row>
    <row r="352" spans="1:7" ht="62.15" customHeight="1" x14ac:dyDescent="0.35">
      <c r="A352" s="348"/>
      <c r="B352" s="344" t="s">
        <v>391</v>
      </c>
      <c r="C352" s="345"/>
      <c r="D352" s="341" t="s">
        <v>42</v>
      </c>
      <c r="E352" s="342"/>
      <c r="F352" s="342"/>
      <c r="G352" s="343"/>
    </row>
    <row r="353" spans="1:7" ht="15" customHeight="1" x14ac:dyDescent="0.35">
      <c r="A353" s="54" t="s">
        <v>390</v>
      </c>
      <c r="B353" s="339">
        <v>36</v>
      </c>
      <c r="C353" s="339"/>
      <c r="D353" s="339"/>
      <c r="E353" s="339"/>
      <c r="F353" s="339"/>
      <c r="G353" s="340"/>
    </row>
    <row r="354" spans="1:7" ht="15" customHeight="1" x14ac:dyDescent="0.35">
      <c r="A354" s="346" t="s">
        <v>0</v>
      </c>
      <c r="B354" s="323" t="s">
        <v>7</v>
      </c>
      <c r="C354" s="324"/>
      <c r="D354" s="53" t="s">
        <v>22</v>
      </c>
      <c r="E354" s="217" t="s">
        <v>431</v>
      </c>
      <c r="F354" s="218" t="str">
        <f>IF(E354="香港・マカオ以外","登録番号","")</f>
        <v/>
      </c>
      <c r="G354" s="219"/>
    </row>
    <row r="355" spans="1:7" ht="15" customHeight="1" x14ac:dyDescent="0.35">
      <c r="A355" s="347"/>
      <c r="B355" s="325" t="s">
        <v>8</v>
      </c>
      <c r="C355" s="30" t="s">
        <v>9</v>
      </c>
      <c r="D355" s="328"/>
      <c r="E355" s="329"/>
      <c r="F355" s="329"/>
      <c r="G355" s="330"/>
    </row>
    <row r="356" spans="1:7" ht="15" customHeight="1" x14ac:dyDescent="0.35">
      <c r="A356" s="347"/>
      <c r="B356" s="326"/>
      <c r="C356" s="30" t="s">
        <v>10</v>
      </c>
      <c r="D356" s="328" t="s">
        <v>74</v>
      </c>
      <c r="E356" s="329"/>
      <c r="F356" s="329"/>
      <c r="G356" s="330"/>
    </row>
    <row r="357" spans="1:7" ht="15" customHeight="1" x14ac:dyDescent="0.35">
      <c r="A357" s="347"/>
      <c r="B357" s="337" t="s">
        <v>419</v>
      </c>
      <c r="C357" s="338"/>
      <c r="D357" s="328"/>
      <c r="E357" s="329"/>
      <c r="F357" s="329"/>
      <c r="G357" s="330"/>
    </row>
    <row r="358" spans="1:7" ht="15" customHeight="1" x14ac:dyDescent="0.35">
      <c r="A358" s="347"/>
      <c r="B358" s="327" t="s">
        <v>420</v>
      </c>
      <c r="C358" s="326"/>
      <c r="D358" s="328"/>
      <c r="E358" s="329"/>
      <c r="F358" s="329"/>
      <c r="G358" s="330"/>
    </row>
    <row r="359" spans="1:7" ht="15" customHeight="1" x14ac:dyDescent="0.35">
      <c r="A359" s="347"/>
      <c r="B359" s="327" t="s">
        <v>5</v>
      </c>
      <c r="C359" s="326"/>
      <c r="D359" s="328" t="s">
        <v>422</v>
      </c>
      <c r="E359" s="329"/>
      <c r="F359" s="329"/>
      <c r="G359" s="330"/>
    </row>
    <row r="360" spans="1:7" ht="15" customHeight="1" x14ac:dyDescent="0.35">
      <c r="A360" s="347"/>
      <c r="B360" s="327" t="s">
        <v>6</v>
      </c>
      <c r="C360" s="326"/>
      <c r="D360" s="331" t="s">
        <v>66</v>
      </c>
      <c r="E360" s="332"/>
      <c r="F360" s="332"/>
      <c r="G360" s="333"/>
    </row>
    <row r="361" spans="1:7" ht="15" customHeight="1" x14ac:dyDescent="0.35">
      <c r="A361" s="347"/>
      <c r="B361" s="327" t="s">
        <v>421</v>
      </c>
      <c r="C361" s="326"/>
      <c r="D361" s="334" t="s">
        <v>67</v>
      </c>
      <c r="E361" s="335"/>
      <c r="F361" s="335"/>
      <c r="G361" s="336"/>
    </row>
    <row r="362" spans="1:7" ht="62.15" customHeight="1" x14ac:dyDescent="0.35">
      <c r="A362" s="348"/>
      <c r="B362" s="344" t="s">
        <v>391</v>
      </c>
      <c r="C362" s="345"/>
      <c r="D362" s="341" t="s">
        <v>42</v>
      </c>
      <c r="E362" s="342"/>
      <c r="F362" s="342"/>
      <c r="G362" s="343"/>
    </row>
    <row r="363" spans="1:7" ht="15" customHeight="1" x14ac:dyDescent="0.35">
      <c r="A363" s="54" t="s">
        <v>390</v>
      </c>
      <c r="B363" s="339">
        <v>37</v>
      </c>
      <c r="C363" s="339"/>
      <c r="D363" s="339"/>
      <c r="E363" s="339"/>
      <c r="F363" s="339"/>
      <c r="G363" s="340"/>
    </row>
    <row r="364" spans="1:7" ht="15" customHeight="1" x14ac:dyDescent="0.35">
      <c r="A364" s="346" t="s">
        <v>0</v>
      </c>
      <c r="B364" s="323" t="s">
        <v>7</v>
      </c>
      <c r="C364" s="324"/>
      <c r="D364" s="53" t="s">
        <v>22</v>
      </c>
      <c r="E364" s="217" t="s">
        <v>431</v>
      </c>
      <c r="F364" s="218" t="str">
        <f>IF(E364="香港・マカオ以外","登録番号","")</f>
        <v/>
      </c>
      <c r="G364" s="219"/>
    </row>
    <row r="365" spans="1:7" ht="15" customHeight="1" x14ac:dyDescent="0.35">
      <c r="A365" s="347"/>
      <c r="B365" s="325" t="s">
        <v>8</v>
      </c>
      <c r="C365" s="30" t="s">
        <v>9</v>
      </c>
      <c r="D365" s="328"/>
      <c r="E365" s="329"/>
      <c r="F365" s="329"/>
      <c r="G365" s="330"/>
    </row>
    <row r="366" spans="1:7" ht="15" customHeight="1" x14ac:dyDescent="0.35">
      <c r="A366" s="347"/>
      <c r="B366" s="326"/>
      <c r="C366" s="30" t="s">
        <v>10</v>
      </c>
      <c r="D366" s="328" t="s">
        <v>74</v>
      </c>
      <c r="E366" s="329"/>
      <c r="F366" s="329"/>
      <c r="G366" s="330"/>
    </row>
    <row r="367" spans="1:7" ht="15" customHeight="1" x14ac:dyDescent="0.35">
      <c r="A367" s="347"/>
      <c r="B367" s="337" t="s">
        <v>419</v>
      </c>
      <c r="C367" s="338"/>
      <c r="D367" s="328"/>
      <c r="E367" s="329"/>
      <c r="F367" s="329"/>
      <c r="G367" s="330"/>
    </row>
    <row r="368" spans="1:7" ht="15" customHeight="1" x14ac:dyDescent="0.35">
      <c r="A368" s="347"/>
      <c r="B368" s="327" t="s">
        <v>420</v>
      </c>
      <c r="C368" s="326"/>
      <c r="D368" s="328"/>
      <c r="E368" s="329"/>
      <c r="F368" s="329"/>
      <c r="G368" s="330"/>
    </row>
    <row r="369" spans="1:7" ht="15" customHeight="1" x14ac:dyDescent="0.35">
      <c r="A369" s="347"/>
      <c r="B369" s="327" t="s">
        <v>5</v>
      </c>
      <c r="C369" s="326"/>
      <c r="D369" s="328" t="s">
        <v>422</v>
      </c>
      <c r="E369" s="329"/>
      <c r="F369" s="329"/>
      <c r="G369" s="330"/>
    </row>
    <row r="370" spans="1:7" ht="15" customHeight="1" x14ac:dyDescent="0.35">
      <c r="A370" s="347"/>
      <c r="B370" s="327" t="s">
        <v>6</v>
      </c>
      <c r="C370" s="326"/>
      <c r="D370" s="331" t="s">
        <v>66</v>
      </c>
      <c r="E370" s="332"/>
      <c r="F370" s="332"/>
      <c r="G370" s="333"/>
    </row>
    <row r="371" spans="1:7" ht="15" customHeight="1" x14ac:dyDescent="0.35">
      <c r="A371" s="347"/>
      <c r="B371" s="327" t="s">
        <v>421</v>
      </c>
      <c r="C371" s="326"/>
      <c r="D371" s="334" t="s">
        <v>67</v>
      </c>
      <c r="E371" s="335"/>
      <c r="F371" s="335"/>
      <c r="G371" s="336"/>
    </row>
    <row r="372" spans="1:7" ht="62.15" customHeight="1" x14ac:dyDescent="0.35">
      <c r="A372" s="348"/>
      <c r="B372" s="344" t="s">
        <v>391</v>
      </c>
      <c r="C372" s="345"/>
      <c r="D372" s="341" t="s">
        <v>42</v>
      </c>
      <c r="E372" s="342"/>
      <c r="F372" s="342"/>
      <c r="G372" s="343"/>
    </row>
    <row r="373" spans="1:7" ht="15" customHeight="1" x14ac:dyDescent="0.35">
      <c r="A373" s="54" t="s">
        <v>390</v>
      </c>
      <c r="B373" s="339">
        <v>38</v>
      </c>
      <c r="C373" s="339"/>
      <c r="D373" s="339"/>
      <c r="E373" s="339"/>
      <c r="F373" s="339"/>
      <c r="G373" s="340"/>
    </row>
    <row r="374" spans="1:7" ht="15" customHeight="1" x14ac:dyDescent="0.35">
      <c r="A374" s="346" t="s">
        <v>0</v>
      </c>
      <c r="B374" s="323" t="s">
        <v>7</v>
      </c>
      <c r="C374" s="324"/>
      <c r="D374" s="53" t="s">
        <v>22</v>
      </c>
      <c r="E374" s="217" t="s">
        <v>431</v>
      </c>
      <c r="F374" s="218" t="str">
        <f>IF(E374="香港・マカオ以外","登録番号","")</f>
        <v/>
      </c>
      <c r="G374" s="219"/>
    </row>
    <row r="375" spans="1:7" ht="15" customHeight="1" x14ac:dyDescent="0.35">
      <c r="A375" s="347"/>
      <c r="B375" s="325" t="s">
        <v>8</v>
      </c>
      <c r="C375" s="30" t="s">
        <v>9</v>
      </c>
      <c r="D375" s="328"/>
      <c r="E375" s="329"/>
      <c r="F375" s="329"/>
      <c r="G375" s="330"/>
    </row>
    <row r="376" spans="1:7" ht="15" customHeight="1" x14ac:dyDescent="0.35">
      <c r="A376" s="347"/>
      <c r="B376" s="326"/>
      <c r="C376" s="30" t="s">
        <v>10</v>
      </c>
      <c r="D376" s="328" t="s">
        <v>74</v>
      </c>
      <c r="E376" s="329"/>
      <c r="F376" s="329"/>
      <c r="G376" s="330"/>
    </row>
    <row r="377" spans="1:7" ht="15" customHeight="1" x14ac:dyDescent="0.35">
      <c r="A377" s="347"/>
      <c r="B377" s="337" t="s">
        <v>419</v>
      </c>
      <c r="C377" s="338"/>
      <c r="D377" s="328"/>
      <c r="E377" s="329"/>
      <c r="F377" s="329"/>
      <c r="G377" s="330"/>
    </row>
    <row r="378" spans="1:7" ht="15" customHeight="1" x14ac:dyDescent="0.35">
      <c r="A378" s="347"/>
      <c r="B378" s="327" t="s">
        <v>420</v>
      </c>
      <c r="C378" s="326"/>
      <c r="D378" s="328"/>
      <c r="E378" s="329"/>
      <c r="F378" s="329"/>
      <c r="G378" s="330"/>
    </row>
    <row r="379" spans="1:7" ht="15" customHeight="1" x14ac:dyDescent="0.35">
      <c r="A379" s="347"/>
      <c r="B379" s="327" t="s">
        <v>5</v>
      </c>
      <c r="C379" s="326"/>
      <c r="D379" s="328" t="s">
        <v>422</v>
      </c>
      <c r="E379" s="329"/>
      <c r="F379" s="329"/>
      <c r="G379" s="330"/>
    </row>
    <row r="380" spans="1:7" ht="15" customHeight="1" x14ac:dyDescent="0.35">
      <c r="A380" s="347"/>
      <c r="B380" s="327" t="s">
        <v>6</v>
      </c>
      <c r="C380" s="326"/>
      <c r="D380" s="331" t="s">
        <v>66</v>
      </c>
      <c r="E380" s="332"/>
      <c r="F380" s="332"/>
      <c r="G380" s="333"/>
    </row>
    <row r="381" spans="1:7" ht="15" customHeight="1" x14ac:dyDescent="0.35">
      <c r="A381" s="347"/>
      <c r="B381" s="327" t="s">
        <v>421</v>
      </c>
      <c r="C381" s="326"/>
      <c r="D381" s="334" t="s">
        <v>67</v>
      </c>
      <c r="E381" s="335"/>
      <c r="F381" s="335"/>
      <c r="G381" s="336"/>
    </row>
    <row r="382" spans="1:7" ht="62.15" customHeight="1" x14ac:dyDescent="0.35">
      <c r="A382" s="348"/>
      <c r="B382" s="344" t="s">
        <v>391</v>
      </c>
      <c r="C382" s="345"/>
      <c r="D382" s="341" t="s">
        <v>42</v>
      </c>
      <c r="E382" s="342"/>
      <c r="F382" s="342"/>
      <c r="G382" s="343"/>
    </row>
    <row r="383" spans="1:7" ht="15" customHeight="1" x14ac:dyDescent="0.35">
      <c r="A383" s="54" t="s">
        <v>390</v>
      </c>
      <c r="B383" s="339">
        <v>39</v>
      </c>
      <c r="C383" s="339"/>
      <c r="D383" s="339"/>
      <c r="E383" s="339"/>
      <c r="F383" s="339"/>
      <c r="G383" s="340"/>
    </row>
    <row r="384" spans="1:7" ht="15" customHeight="1" x14ac:dyDescent="0.35">
      <c r="A384" s="346" t="s">
        <v>0</v>
      </c>
      <c r="B384" s="323" t="s">
        <v>7</v>
      </c>
      <c r="C384" s="324"/>
      <c r="D384" s="53" t="s">
        <v>22</v>
      </c>
      <c r="E384" s="217" t="s">
        <v>431</v>
      </c>
      <c r="F384" s="218" t="str">
        <f>IF(E384="香港・マカオ以外","登録番号","")</f>
        <v/>
      </c>
      <c r="G384" s="219"/>
    </row>
    <row r="385" spans="1:7" ht="15" customHeight="1" x14ac:dyDescent="0.35">
      <c r="A385" s="347"/>
      <c r="B385" s="325" t="s">
        <v>8</v>
      </c>
      <c r="C385" s="30" t="s">
        <v>9</v>
      </c>
      <c r="D385" s="328"/>
      <c r="E385" s="329"/>
      <c r="F385" s="329"/>
      <c r="G385" s="330"/>
    </row>
    <row r="386" spans="1:7" ht="15" customHeight="1" x14ac:dyDescent="0.35">
      <c r="A386" s="347"/>
      <c r="B386" s="326"/>
      <c r="C386" s="30" t="s">
        <v>10</v>
      </c>
      <c r="D386" s="328" t="s">
        <v>74</v>
      </c>
      <c r="E386" s="329"/>
      <c r="F386" s="329"/>
      <c r="G386" s="330"/>
    </row>
    <row r="387" spans="1:7" ht="15" customHeight="1" x14ac:dyDescent="0.35">
      <c r="A387" s="347"/>
      <c r="B387" s="337" t="s">
        <v>419</v>
      </c>
      <c r="C387" s="338"/>
      <c r="D387" s="328"/>
      <c r="E387" s="329"/>
      <c r="F387" s="329"/>
      <c r="G387" s="330"/>
    </row>
    <row r="388" spans="1:7" ht="15" customHeight="1" x14ac:dyDescent="0.35">
      <c r="A388" s="347"/>
      <c r="B388" s="327" t="s">
        <v>420</v>
      </c>
      <c r="C388" s="326"/>
      <c r="D388" s="328"/>
      <c r="E388" s="329"/>
      <c r="F388" s="329"/>
      <c r="G388" s="330"/>
    </row>
    <row r="389" spans="1:7" ht="15" customHeight="1" x14ac:dyDescent="0.35">
      <c r="A389" s="347"/>
      <c r="B389" s="327" t="s">
        <v>5</v>
      </c>
      <c r="C389" s="326"/>
      <c r="D389" s="328" t="s">
        <v>422</v>
      </c>
      <c r="E389" s="329"/>
      <c r="F389" s="329"/>
      <c r="G389" s="330"/>
    </row>
    <row r="390" spans="1:7" ht="15" customHeight="1" x14ac:dyDescent="0.35">
      <c r="A390" s="347"/>
      <c r="B390" s="327" t="s">
        <v>6</v>
      </c>
      <c r="C390" s="326"/>
      <c r="D390" s="331" t="s">
        <v>66</v>
      </c>
      <c r="E390" s="332"/>
      <c r="F390" s="332"/>
      <c r="G390" s="333"/>
    </row>
    <row r="391" spans="1:7" ht="15" customHeight="1" x14ac:dyDescent="0.35">
      <c r="A391" s="347"/>
      <c r="B391" s="327" t="s">
        <v>421</v>
      </c>
      <c r="C391" s="326"/>
      <c r="D391" s="334" t="s">
        <v>67</v>
      </c>
      <c r="E391" s="335"/>
      <c r="F391" s="335"/>
      <c r="G391" s="336"/>
    </row>
    <row r="392" spans="1:7" ht="62.15" customHeight="1" x14ac:dyDescent="0.35">
      <c r="A392" s="348"/>
      <c r="B392" s="344" t="s">
        <v>391</v>
      </c>
      <c r="C392" s="345"/>
      <c r="D392" s="341" t="s">
        <v>42</v>
      </c>
      <c r="E392" s="342"/>
      <c r="F392" s="342"/>
      <c r="G392" s="343"/>
    </row>
    <row r="393" spans="1:7" ht="15" customHeight="1" x14ac:dyDescent="0.35">
      <c r="A393" s="54" t="s">
        <v>390</v>
      </c>
      <c r="B393" s="339">
        <v>40</v>
      </c>
      <c r="C393" s="339"/>
      <c r="D393" s="339"/>
      <c r="E393" s="339"/>
      <c r="F393" s="339"/>
      <c r="G393" s="340"/>
    </row>
    <row r="394" spans="1:7" ht="15" customHeight="1" x14ac:dyDescent="0.35">
      <c r="A394" s="346" t="s">
        <v>0</v>
      </c>
      <c r="B394" s="323" t="s">
        <v>7</v>
      </c>
      <c r="C394" s="324"/>
      <c r="D394" s="53" t="s">
        <v>22</v>
      </c>
      <c r="E394" s="217" t="s">
        <v>431</v>
      </c>
      <c r="F394" s="218" t="str">
        <f>IF(E394="香港・マカオ以外","登録番号","")</f>
        <v/>
      </c>
      <c r="G394" s="219"/>
    </row>
    <row r="395" spans="1:7" ht="15" customHeight="1" x14ac:dyDescent="0.35">
      <c r="A395" s="347"/>
      <c r="B395" s="325" t="s">
        <v>8</v>
      </c>
      <c r="C395" s="30" t="s">
        <v>9</v>
      </c>
      <c r="D395" s="328"/>
      <c r="E395" s="329"/>
      <c r="F395" s="329"/>
      <c r="G395" s="330"/>
    </row>
    <row r="396" spans="1:7" ht="15" customHeight="1" x14ac:dyDescent="0.35">
      <c r="A396" s="347"/>
      <c r="B396" s="326"/>
      <c r="C396" s="30" t="s">
        <v>10</v>
      </c>
      <c r="D396" s="328" t="s">
        <v>74</v>
      </c>
      <c r="E396" s="329"/>
      <c r="F396" s="329"/>
      <c r="G396" s="330"/>
    </row>
    <row r="397" spans="1:7" ht="15" customHeight="1" x14ac:dyDescent="0.35">
      <c r="A397" s="347"/>
      <c r="B397" s="337" t="s">
        <v>419</v>
      </c>
      <c r="C397" s="338"/>
      <c r="D397" s="328"/>
      <c r="E397" s="329"/>
      <c r="F397" s="329"/>
      <c r="G397" s="330"/>
    </row>
    <row r="398" spans="1:7" ht="15" customHeight="1" x14ac:dyDescent="0.35">
      <c r="A398" s="347"/>
      <c r="B398" s="327" t="s">
        <v>420</v>
      </c>
      <c r="C398" s="326"/>
      <c r="D398" s="328"/>
      <c r="E398" s="329"/>
      <c r="F398" s="329"/>
      <c r="G398" s="330"/>
    </row>
    <row r="399" spans="1:7" ht="15" customHeight="1" x14ac:dyDescent="0.35">
      <c r="A399" s="347"/>
      <c r="B399" s="327" t="s">
        <v>5</v>
      </c>
      <c r="C399" s="326"/>
      <c r="D399" s="328" t="s">
        <v>422</v>
      </c>
      <c r="E399" s="329"/>
      <c r="F399" s="329"/>
      <c r="G399" s="330"/>
    </row>
    <row r="400" spans="1:7" ht="15" customHeight="1" x14ac:dyDescent="0.35">
      <c r="A400" s="347"/>
      <c r="B400" s="327" t="s">
        <v>6</v>
      </c>
      <c r="C400" s="326"/>
      <c r="D400" s="331" t="s">
        <v>66</v>
      </c>
      <c r="E400" s="332"/>
      <c r="F400" s="332"/>
      <c r="G400" s="333"/>
    </row>
    <row r="401" spans="1:7" ht="15" customHeight="1" x14ac:dyDescent="0.35">
      <c r="A401" s="347"/>
      <c r="B401" s="327" t="s">
        <v>421</v>
      </c>
      <c r="C401" s="326"/>
      <c r="D401" s="334" t="s">
        <v>67</v>
      </c>
      <c r="E401" s="335"/>
      <c r="F401" s="335"/>
      <c r="G401" s="336"/>
    </row>
    <row r="402" spans="1:7" ht="62.15" customHeight="1" x14ac:dyDescent="0.35">
      <c r="A402" s="348"/>
      <c r="B402" s="344" t="s">
        <v>391</v>
      </c>
      <c r="C402" s="345"/>
      <c r="D402" s="341" t="s">
        <v>42</v>
      </c>
      <c r="E402" s="342"/>
      <c r="F402" s="342"/>
      <c r="G402" s="343"/>
    </row>
    <row r="403" spans="1:7" ht="15" customHeight="1" x14ac:dyDescent="0.35">
      <c r="A403" s="54" t="s">
        <v>390</v>
      </c>
      <c r="B403" s="339">
        <v>41</v>
      </c>
      <c r="C403" s="339"/>
      <c r="D403" s="339"/>
      <c r="E403" s="339"/>
      <c r="F403" s="339"/>
      <c r="G403" s="340"/>
    </row>
    <row r="404" spans="1:7" ht="15" customHeight="1" x14ac:dyDescent="0.35">
      <c r="A404" s="346" t="s">
        <v>0</v>
      </c>
      <c r="B404" s="323" t="s">
        <v>7</v>
      </c>
      <c r="C404" s="324"/>
      <c r="D404" s="53" t="s">
        <v>22</v>
      </c>
      <c r="E404" s="217" t="s">
        <v>431</v>
      </c>
      <c r="F404" s="218" t="str">
        <f>IF(E404="香港・マカオ以外","登録番号","")</f>
        <v/>
      </c>
      <c r="G404" s="219"/>
    </row>
    <row r="405" spans="1:7" ht="15" customHeight="1" x14ac:dyDescent="0.35">
      <c r="A405" s="347"/>
      <c r="B405" s="325" t="s">
        <v>8</v>
      </c>
      <c r="C405" s="30" t="s">
        <v>9</v>
      </c>
      <c r="D405" s="328"/>
      <c r="E405" s="329"/>
      <c r="F405" s="329"/>
      <c r="G405" s="330"/>
    </row>
    <row r="406" spans="1:7" ht="15" customHeight="1" x14ac:dyDescent="0.35">
      <c r="A406" s="347"/>
      <c r="B406" s="326"/>
      <c r="C406" s="30" t="s">
        <v>10</v>
      </c>
      <c r="D406" s="328" t="s">
        <v>74</v>
      </c>
      <c r="E406" s="329"/>
      <c r="F406" s="329"/>
      <c r="G406" s="330"/>
    </row>
    <row r="407" spans="1:7" ht="15" customHeight="1" x14ac:dyDescent="0.35">
      <c r="A407" s="347"/>
      <c r="B407" s="337" t="s">
        <v>419</v>
      </c>
      <c r="C407" s="338"/>
      <c r="D407" s="328"/>
      <c r="E407" s="329"/>
      <c r="F407" s="329"/>
      <c r="G407" s="330"/>
    </row>
    <row r="408" spans="1:7" ht="15" customHeight="1" x14ac:dyDescent="0.35">
      <c r="A408" s="347"/>
      <c r="B408" s="327" t="s">
        <v>420</v>
      </c>
      <c r="C408" s="326"/>
      <c r="D408" s="328"/>
      <c r="E408" s="329"/>
      <c r="F408" s="329"/>
      <c r="G408" s="330"/>
    </row>
    <row r="409" spans="1:7" ht="15" customHeight="1" x14ac:dyDescent="0.35">
      <c r="A409" s="347"/>
      <c r="B409" s="327" t="s">
        <v>5</v>
      </c>
      <c r="C409" s="326"/>
      <c r="D409" s="328" t="s">
        <v>422</v>
      </c>
      <c r="E409" s="329"/>
      <c r="F409" s="329"/>
      <c r="G409" s="330"/>
    </row>
    <row r="410" spans="1:7" ht="15" customHeight="1" x14ac:dyDescent="0.35">
      <c r="A410" s="347"/>
      <c r="B410" s="327" t="s">
        <v>6</v>
      </c>
      <c r="C410" s="326"/>
      <c r="D410" s="331" t="s">
        <v>66</v>
      </c>
      <c r="E410" s="332"/>
      <c r="F410" s="332"/>
      <c r="G410" s="333"/>
    </row>
    <row r="411" spans="1:7" ht="15" customHeight="1" x14ac:dyDescent="0.35">
      <c r="A411" s="347"/>
      <c r="B411" s="327" t="s">
        <v>421</v>
      </c>
      <c r="C411" s="326"/>
      <c r="D411" s="334" t="s">
        <v>67</v>
      </c>
      <c r="E411" s="335"/>
      <c r="F411" s="335"/>
      <c r="G411" s="336"/>
    </row>
    <row r="412" spans="1:7" ht="62.15" customHeight="1" x14ac:dyDescent="0.35">
      <c r="A412" s="348"/>
      <c r="B412" s="344" t="s">
        <v>391</v>
      </c>
      <c r="C412" s="345"/>
      <c r="D412" s="341" t="s">
        <v>42</v>
      </c>
      <c r="E412" s="342"/>
      <c r="F412" s="342"/>
      <c r="G412" s="343"/>
    </row>
    <row r="413" spans="1:7" ht="15" customHeight="1" x14ac:dyDescent="0.35">
      <c r="A413" s="54" t="s">
        <v>390</v>
      </c>
      <c r="B413" s="339">
        <v>42</v>
      </c>
      <c r="C413" s="339"/>
      <c r="D413" s="339"/>
      <c r="E413" s="339"/>
      <c r="F413" s="339"/>
      <c r="G413" s="340"/>
    </row>
    <row r="414" spans="1:7" ht="15" customHeight="1" x14ac:dyDescent="0.35">
      <c r="A414" s="346" t="s">
        <v>0</v>
      </c>
      <c r="B414" s="323" t="s">
        <v>7</v>
      </c>
      <c r="C414" s="324"/>
      <c r="D414" s="53" t="s">
        <v>22</v>
      </c>
      <c r="E414" s="217" t="s">
        <v>431</v>
      </c>
      <c r="F414" s="218" t="str">
        <f>IF(E414="香港・マカオ以外","登録番号","")</f>
        <v/>
      </c>
      <c r="G414" s="219"/>
    </row>
    <row r="415" spans="1:7" ht="15" customHeight="1" x14ac:dyDescent="0.35">
      <c r="A415" s="347"/>
      <c r="B415" s="325" t="s">
        <v>8</v>
      </c>
      <c r="C415" s="30" t="s">
        <v>9</v>
      </c>
      <c r="D415" s="328"/>
      <c r="E415" s="329"/>
      <c r="F415" s="329"/>
      <c r="G415" s="330"/>
    </row>
    <row r="416" spans="1:7" ht="15" customHeight="1" x14ac:dyDescent="0.35">
      <c r="A416" s="347"/>
      <c r="B416" s="326"/>
      <c r="C416" s="30" t="s">
        <v>10</v>
      </c>
      <c r="D416" s="328" t="s">
        <v>74</v>
      </c>
      <c r="E416" s="329"/>
      <c r="F416" s="329"/>
      <c r="G416" s="330"/>
    </row>
    <row r="417" spans="1:7" ht="15" customHeight="1" x14ac:dyDescent="0.35">
      <c r="A417" s="347"/>
      <c r="B417" s="337" t="s">
        <v>419</v>
      </c>
      <c r="C417" s="338"/>
      <c r="D417" s="328"/>
      <c r="E417" s="329"/>
      <c r="F417" s="329"/>
      <c r="G417" s="330"/>
    </row>
    <row r="418" spans="1:7" ht="15" customHeight="1" x14ac:dyDescent="0.35">
      <c r="A418" s="347"/>
      <c r="B418" s="327" t="s">
        <v>420</v>
      </c>
      <c r="C418" s="326"/>
      <c r="D418" s="328"/>
      <c r="E418" s="329"/>
      <c r="F418" s="329"/>
      <c r="G418" s="330"/>
    </row>
    <row r="419" spans="1:7" ht="15" customHeight="1" x14ac:dyDescent="0.35">
      <c r="A419" s="347"/>
      <c r="B419" s="327" t="s">
        <v>5</v>
      </c>
      <c r="C419" s="326"/>
      <c r="D419" s="328" t="s">
        <v>422</v>
      </c>
      <c r="E419" s="329"/>
      <c r="F419" s="329"/>
      <c r="G419" s="330"/>
    </row>
    <row r="420" spans="1:7" ht="15" customHeight="1" x14ac:dyDescent="0.35">
      <c r="A420" s="347"/>
      <c r="B420" s="327" t="s">
        <v>6</v>
      </c>
      <c r="C420" s="326"/>
      <c r="D420" s="331" t="s">
        <v>66</v>
      </c>
      <c r="E420" s="332"/>
      <c r="F420" s="332"/>
      <c r="G420" s="333"/>
    </row>
    <row r="421" spans="1:7" ht="15" customHeight="1" x14ac:dyDescent="0.35">
      <c r="A421" s="347"/>
      <c r="B421" s="327" t="s">
        <v>421</v>
      </c>
      <c r="C421" s="326"/>
      <c r="D421" s="334" t="s">
        <v>67</v>
      </c>
      <c r="E421" s="335"/>
      <c r="F421" s="335"/>
      <c r="G421" s="336"/>
    </row>
    <row r="422" spans="1:7" ht="62.15" customHeight="1" x14ac:dyDescent="0.35">
      <c r="A422" s="348"/>
      <c r="B422" s="344" t="s">
        <v>391</v>
      </c>
      <c r="C422" s="345"/>
      <c r="D422" s="341" t="s">
        <v>42</v>
      </c>
      <c r="E422" s="342"/>
      <c r="F422" s="342"/>
      <c r="G422" s="343"/>
    </row>
    <row r="423" spans="1:7" ht="15" customHeight="1" x14ac:dyDescent="0.35">
      <c r="A423" s="54" t="s">
        <v>390</v>
      </c>
      <c r="B423" s="339">
        <v>43</v>
      </c>
      <c r="C423" s="339"/>
      <c r="D423" s="339"/>
      <c r="E423" s="339"/>
      <c r="F423" s="339"/>
      <c r="G423" s="340"/>
    </row>
    <row r="424" spans="1:7" ht="15" customHeight="1" x14ac:dyDescent="0.35">
      <c r="A424" s="346" t="s">
        <v>0</v>
      </c>
      <c r="B424" s="323" t="s">
        <v>7</v>
      </c>
      <c r="C424" s="324"/>
      <c r="D424" s="53" t="s">
        <v>22</v>
      </c>
      <c r="E424" s="217" t="s">
        <v>431</v>
      </c>
      <c r="F424" s="218" t="str">
        <f>IF(E424="香港・マカオ以外","登録番号","")</f>
        <v/>
      </c>
      <c r="G424" s="219"/>
    </row>
    <row r="425" spans="1:7" ht="15" customHeight="1" x14ac:dyDescent="0.35">
      <c r="A425" s="347"/>
      <c r="B425" s="325" t="s">
        <v>8</v>
      </c>
      <c r="C425" s="30" t="s">
        <v>9</v>
      </c>
      <c r="D425" s="328"/>
      <c r="E425" s="329"/>
      <c r="F425" s="329"/>
      <c r="G425" s="330"/>
    </row>
    <row r="426" spans="1:7" ht="15" customHeight="1" x14ac:dyDescent="0.35">
      <c r="A426" s="347"/>
      <c r="B426" s="326"/>
      <c r="C426" s="30" t="s">
        <v>10</v>
      </c>
      <c r="D426" s="328" t="s">
        <v>74</v>
      </c>
      <c r="E426" s="329"/>
      <c r="F426" s="329"/>
      <c r="G426" s="330"/>
    </row>
    <row r="427" spans="1:7" ht="15" customHeight="1" x14ac:dyDescent="0.35">
      <c r="A427" s="347"/>
      <c r="B427" s="337" t="s">
        <v>419</v>
      </c>
      <c r="C427" s="338"/>
      <c r="D427" s="328"/>
      <c r="E427" s="329"/>
      <c r="F427" s="329"/>
      <c r="G427" s="330"/>
    </row>
    <row r="428" spans="1:7" ht="15" customHeight="1" x14ac:dyDescent="0.35">
      <c r="A428" s="347"/>
      <c r="B428" s="327" t="s">
        <v>420</v>
      </c>
      <c r="C428" s="326"/>
      <c r="D428" s="328"/>
      <c r="E428" s="329"/>
      <c r="F428" s="329"/>
      <c r="G428" s="330"/>
    </row>
    <row r="429" spans="1:7" ht="15" customHeight="1" x14ac:dyDescent="0.35">
      <c r="A429" s="347"/>
      <c r="B429" s="327" t="s">
        <v>5</v>
      </c>
      <c r="C429" s="326"/>
      <c r="D429" s="328" t="s">
        <v>422</v>
      </c>
      <c r="E429" s="329"/>
      <c r="F429" s="329"/>
      <c r="G429" s="330"/>
    </row>
    <row r="430" spans="1:7" ht="15" customHeight="1" x14ac:dyDescent="0.35">
      <c r="A430" s="347"/>
      <c r="B430" s="327" t="s">
        <v>6</v>
      </c>
      <c r="C430" s="326"/>
      <c r="D430" s="331" t="s">
        <v>66</v>
      </c>
      <c r="E430" s="332"/>
      <c r="F430" s="332"/>
      <c r="G430" s="333"/>
    </row>
    <row r="431" spans="1:7" ht="15" customHeight="1" x14ac:dyDescent="0.35">
      <c r="A431" s="347"/>
      <c r="B431" s="327" t="s">
        <v>421</v>
      </c>
      <c r="C431" s="326"/>
      <c r="D431" s="334" t="s">
        <v>67</v>
      </c>
      <c r="E431" s="335"/>
      <c r="F431" s="335"/>
      <c r="G431" s="336"/>
    </row>
    <row r="432" spans="1:7" ht="62.15" customHeight="1" x14ac:dyDescent="0.35">
      <c r="A432" s="348"/>
      <c r="B432" s="344" t="s">
        <v>391</v>
      </c>
      <c r="C432" s="345"/>
      <c r="D432" s="341" t="s">
        <v>42</v>
      </c>
      <c r="E432" s="342"/>
      <c r="F432" s="342"/>
      <c r="G432" s="343"/>
    </row>
    <row r="433" spans="1:7" ht="15" customHeight="1" x14ac:dyDescent="0.35">
      <c r="A433" s="54" t="s">
        <v>390</v>
      </c>
      <c r="B433" s="339">
        <v>44</v>
      </c>
      <c r="C433" s="339"/>
      <c r="D433" s="339"/>
      <c r="E433" s="339"/>
      <c r="F433" s="339"/>
      <c r="G433" s="340"/>
    </row>
    <row r="434" spans="1:7" ht="15" customHeight="1" x14ac:dyDescent="0.35">
      <c r="A434" s="346" t="s">
        <v>0</v>
      </c>
      <c r="B434" s="323" t="s">
        <v>7</v>
      </c>
      <c r="C434" s="324"/>
      <c r="D434" s="53" t="s">
        <v>22</v>
      </c>
      <c r="E434" s="217" t="s">
        <v>431</v>
      </c>
      <c r="F434" s="218" t="str">
        <f>IF(E434="香港・マカオ以外","登録番号","")</f>
        <v/>
      </c>
      <c r="G434" s="219"/>
    </row>
    <row r="435" spans="1:7" ht="15" customHeight="1" x14ac:dyDescent="0.35">
      <c r="A435" s="347"/>
      <c r="B435" s="325" t="s">
        <v>8</v>
      </c>
      <c r="C435" s="30" t="s">
        <v>9</v>
      </c>
      <c r="D435" s="328"/>
      <c r="E435" s="329"/>
      <c r="F435" s="329"/>
      <c r="G435" s="330"/>
    </row>
    <row r="436" spans="1:7" ht="15" customHeight="1" x14ac:dyDescent="0.35">
      <c r="A436" s="347"/>
      <c r="B436" s="326"/>
      <c r="C436" s="30" t="s">
        <v>10</v>
      </c>
      <c r="D436" s="328" t="s">
        <v>74</v>
      </c>
      <c r="E436" s="329"/>
      <c r="F436" s="329"/>
      <c r="G436" s="330"/>
    </row>
    <row r="437" spans="1:7" ht="15" customHeight="1" x14ac:dyDescent="0.35">
      <c r="A437" s="347"/>
      <c r="B437" s="337" t="s">
        <v>419</v>
      </c>
      <c r="C437" s="338"/>
      <c r="D437" s="328"/>
      <c r="E437" s="329"/>
      <c r="F437" s="329"/>
      <c r="G437" s="330"/>
    </row>
    <row r="438" spans="1:7" ht="15" customHeight="1" x14ac:dyDescent="0.35">
      <c r="A438" s="347"/>
      <c r="B438" s="327" t="s">
        <v>420</v>
      </c>
      <c r="C438" s="326"/>
      <c r="D438" s="328"/>
      <c r="E438" s="329"/>
      <c r="F438" s="329"/>
      <c r="G438" s="330"/>
    </row>
    <row r="439" spans="1:7" ht="15" customHeight="1" x14ac:dyDescent="0.35">
      <c r="A439" s="347"/>
      <c r="B439" s="327" t="s">
        <v>5</v>
      </c>
      <c r="C439" s="326"/>
      <c r="D439" s="328" t="s">
        <v>422</v>
      </c>
      <c r="E439" s="329"/>
      <c r="F439" s="329"/>
      <c r="G439" s="330"/>
    </row>
    <row r="440" spans="1:7" ht="15" customHeight="1" x14ac:dyDescent="0.35">
      <c r="A440" s="347"/>
      <c r="B440" s="327" t="s">
        <v>6</v>
      </c>
      <c r="C440" s="326"/>
      <c r="D440" s="331" t="s">
        <v>66</v>
      </c>
      <c r="E440" s="332"/>
      <c r="F440" s="332"/>
      <c r="G440" s="333"/>
    </row>
    <row r="441" spans="1:7" ht="15" customHeight="1" x14ac:dyDescent="0.35">
      <c r="A441" s="347"/>
      <c r="B441" s="327" t="s">
        <v>421</v>
      </c>
      <c r="C441" s="326"/>
      <c r="D441" s="334" t="s">
        <v>67</v>
      </c>
      <c r="E441" s="335"/>
      <c r="F441" s="335"/>
      <c r="G441" s="336"/>
    </row>
    <row r="442" spans="1:7" ht="62.15" customHeight="1" x14ac:dyDescent="0.35">
      <c r="A442" s="348"/>
      <c r="B442" s="344" t="s">
        <v>391</v>
      </c>
      <c r="C442" s="345"/>
      <c r="D442" s="341" t="s">
        <v>42</v>
      </c>
      <c r="E442" s="342"/>
      <c r="F442" s="342"/>
      <c r="G442" s="343"/>
    </row>
    <row r="443" spans="1:7" ht="15" customHeight="1" x14ac:dyDescent="0.35">
      <c r="A443" s="54" t="s">
        <v>390</v>
      </c>
      <c r="B443" s="339">
        <v>45</v>
      </c>
      <c r="C443" s="339"/>
      <c r="D443" s="339"/>
      <c r="E443" s="339"/>
      <c r="F443" s="339"/>
      <c r="G443" s="340"/>
    </row>
    <row r="444" spans="1:7" ht="15" customHeight="1" x14ac:dyDescent="0.35">
      <c r="A444" s="346" t="s">
        <v>0</v>
      </c>
      <c r="B444" s="323" t="s">
        <v>7</v>
      </c>
      <c r="C444" s="324"/>
      <c r="D444" s="53" t="s">
        <v>22</v>
      </c>
      <c r="E444" s="217" t="s">
        <v>431</v>
      </c>
      <c r="F444" s="218" t="str">
        <f>IF(E444="香港・マカオ以外","登録番号","")</f>
        <v/>
      </c>
      <c r="G444" s="219"/>
    </row>
    <row r="445" spans="1:7" ht="15" customHeight="1" x14ac:dyDescent="0.35">
      <c r="A445" s="347"/>
      <c r="B445" s="325" t="s">
        <v>8</v>
      </c>
      <c r="C445" s="30" t="s">
        <v>9</v>
      </c>
      <c r="D445" s="328"/>
      <c r="E445" s="329"/>
      <c r="F445" s="329"/>
      <c r="G445" s="330"/>
    </row>
    <row r="446" spans="1:7" ht="15" customHeight="1" x14ac:dyDescent="0.35">
      <c r="A446" s="347"/>
      <c r="B446" s="326"/>
      <c r="C446" s="30" t="s">
        <v>10</v>
      </c>
      <c r="D446" s="328" t="s">
        <v>74</v>
      </c>
      <c r="E446" s="329"/>
      <c r="F446" s="329"/>
      <c r="G446" s="330"/>
    </row>
    <row r="447" spans="1:7" ht="15" customHeight="1" x14ac:dyDescent="0.35">
      <c r="A447" s="347"/>
      <c r="B447" s="337" t="s">
        <v>419</v>
      </c>
      <c r="C447" s="338"/>
      <c r="D447" s="328"/>
      <c r="E447" s="329"/>
      <c r="F447" s="329"/>
      <c r="G447" s="330"/>
    </row>
    <row r="448" spans="1:7" ht="15" customHeight="1" x14ac:dyDescent="0.35">
      <c r="A448" s="347"/>
      <c r="B448" s="327" t="s">
        <v>420</v>
      </c>
      <c r="C448" s="326"/>
      <c r="D448" s="328"/>
      <c r="E448" s="329"/>
      <c r="F448" s="329"/>
      <c r="G448" s="330"/>
    </row>
    <row r="449" spans="1:7" ht="15" customHeight="1" x14ac:dyDescent="0.35">
      <c r="A449" s="347"/>
      <c r="B449" s="327" t="s">
        <v>5</v>
      </c>
      <c r="C449" s="326"/>
      <c r="D449" s="328" t="s">
        <v>422</v>
      </c>
      <c r="E449" s="329"/>
      <c r="F449" s="329"/>
      <c r="G449" s="330"/>
    </row>
    <row r="450" spans="1:7" ht="15" customHeight="1" x14ac:dyDescent="0.35">
      <c r="A450" s="347"/>
      <c r="B450" s="327" t="s">
        <v>6</v>
      </c>
      <c r="C450" s="326"/>
      <c r="D450" s="331" t="s">
        <v>66</v>
      </c>
      <c r="E450" s="332"/>
      <c r="F450" s="332"/>
      <c r="G450" s="333"/>
    </row>
    <row r="451" spans="1:7" ht="15" customHeight="1" x14ac:dyDescent="0.35">
      <c r="A451" s="347"/>
      <c r="B451" s="327" t="s">
        <v>421</v>
      </c>
      <c r="C451" s="326"/>
      <c r="D451" s="334" t="s">
        <v>67</v>
      </c>
      <c r="E451" s="335"/>
      <c r="F451" s="335"/>
      <c r="G451" s="336"/>
    </row>
    <row r="452" spans="1:7" ht="62.15" customHeight="1" x14ac:dyDescent="0.35">
      <c r="A452" s="348"/>
      <c r="B452" s="344" t="s">
        <v>391</v>
      </c>
      <c r="C452" s="345"/>
      <c r="D452" s="341" t="s">
        <v>42</v>
      </c>
      <c r="E452" s="342"/>
      <c r="F452" s="342"/>
      <c r="G452" s="343"/>
    </row>
    <row r="453" spans="1:7" ht="15" customHeight="1" x14ac:dyDescent="0.35">
      <c r="A453" s="54" t="s">
        <v>390</v>
      </c>
      <c r="B453" s="339">
        <v>46</v>
      </c>
      <c r="C453" s="339"/>
      <c r="D453" s="339"/>
      <c r="E453" s="339"/>
      <c r="F453" s="339"/>
      <c r="G453" s="340"/>
    </row>
    <row r="454" spans="1:7" ht="15" customHeight="1" x14ac:dyDescent="0.35">
      <c r="A454" s="346" t="s">
        <v>0</v>
      </c>
      <c r="B454" s="323" t="s">
        <v>7</v>
      </c>
      <c r="C454" s="324"/>
      <c r="D454" s="53" t="s">
        <v>22</v>
      </c>
      <c r="E454" s="217" t="s">
        <v>431</v>
      </c>
      <c r="F454" s="218" t="str">
        <f>IF(E454="香港・マカオ以外","登録番号","")</f>
        <v/>
      </c>
      <c r="G454" s="219"/>
    </row>
    <row r="455" spans="1:7" ht="15" customHeight="1" x14ac:dyDescent="0.35">
      <c r="A455" s="347"/>
      <c r="B455" s="325" t="s">
        <v>8</v>
      </c>
      <c r="C455" s="30" t="s">
        <v>9</v>
      </c>
      <c r="D455" s="328"/>
      <c r="E455" s="329"/>
      <c r="F455" s="329"/>
      <c r="G455" s="330"/>
    </row>
    <row r="456" spans="1:7" ht="15" customHeight="1" x14ac:dyDescent="0.35">
      <c r="A456" s="347"/>
      <c r="B456" s="326"/>
      <c r="C456" s="30" t="s">
        <v>10</v>
      </c>
      <c r="D456" s="328" t="s">
        <v>74</v>
      </c>
      <c r="E456" s="329"/>
      <c r="F456" s="329"/>
      <c r="G456" s="330"/>
    </row>
    <row r="457" spans="1:7" ht="15" customHeight="1" x14ac:dyDescent="0.35">
      <c r="A457" s="347"/>
      <c r="B457" s="337" t="s">
        <v>419</v>
      </c>
      <c r="C457" s="338"/>
      <c r="D457" s="328"/>
      <c r="E457" s="329"/>
      <c r="F457" s="329"/>
      <c r="G457" s="330"/>
    </row>
    <row r="458" spans="1:7" ht="15" customHeight="1" x14ac:dyDescent="0.35">
      <c r="A458" s="347"/>
      <c r="B458" s="327" t="s">
        <v>420</v>
      </c>
      <c r="C458" s="326"/>
      <c r="D458" s="328"/>
      <c r="E458" s="329"/>
      <c r="F458" s="329"/>
      <c r="G458" s="330"/>
    </row>
    <row r="459" spans="1:7" ht="15" customHeight="1" x14ac:dyDescent="0.35">
      <c r="A459" s="347"/>
      <c r="B459" s="327" t="s">
        <v>5</v>
      </c>
      <c r="C459" s="326"/>
      <c r="D459" s="328" t="s">
        <v>422</v>
      </c>
      <c r="E459" s="329"/>
      <c r="F459" s="329"/>
      <c r="G459" s="330"/>
    </row>
    <row r="460" spans="1:7" ht="15" customHeight="1" x14ac:dyDescent="0.35">
      <c r="A460" s="347"/>
      <c r="B460" s="327" t="s">
        <v>6</v>
      </c>
      <c r="C460" s="326"/>
      <c r="D460" s="331" t="s">
        <v>66</v>
      </c>
      <c r="E460" s="332"/>
      <c r="F460" s="332"/>
      <c r="G460" s="333"/>
    </row>
    <row r="461" spans="1:7" ht="15" customHeight="1" x14ac:dyDescent="0.35">
      <c r="A461" s="347"/>
      <c r="B461" s="327" t="s">
        <v>421</v>
      </c>
      <c r="C461" s="326"/>
      <c r="D461" s="334" t="s">
        <v>67</v>
      </c>
      <c r="E461" s="335"/>
      <c r="F461" s="335"/>
      <c r="G461" s="336"/>
    </row>
    <row r="462" spans="1:7" ht="62.15" customHeight="1" x14ac:dyDescent="0.35">
      <c r="A462" s="348"/>
      <c r="B462" s="344" t="s">
        <v>391</v>
      </c>
      <c r="C462" s="345"/>
      <c r="D462" s="341" t="s">
        <v>42</v>
      </c>
      <c r="E462" s="342"/>
      <c r="F462" s="342"/>
      <c r="G462" s="343"/>
    </row>
    <row r="463" spans="1:7" ht="15" customHeight="1" x14ac:dyDescent="0.35">
      <c r="A463" s="54" t="s">
        <v>390</v>
      </c>
      <c r="B463" s="339">
        <v>47</v>
      </c>
      <c r="C463" s="339"/>
      <c r="D463" s="339"/>
      <c r="E463" s="339"/>
      <c r="F463" s="339"/>
      <c r="G463" s="340"/>
    </row>
    <row r="464" spans="1:7" ht="15" customHeight="1" x14ac:dyDescent="0.35">
      <c r="A464" s="346" t="s">
        <v>0</v>
      </c>
      <c r="B464" s="323" t="s">
        <v>7</v>
      </c>
      <c r="C464" s="324"/>
      <c r="D464" s="53" t="s">
        <v>22</v>
      </c>
      <c r="E464" s="217" t="s">
        <v>431</v>
      </c>
      <c r="F464" s="218" t="str">
        <f>IF(E464="香港・マカオ以外","登録番号","")</f>
        <v/>
      </c>
      <c r="G464" s="219"/>
    </row>
    <row r="465" spans="1:7" ht="15" customHeight="1" x14ac:dyDescent="0.35">
      <c r="A465" s="347"/>
      <c r="B465" s="325" t="s">
        <v>8</v>
      </c>
      <c r="C465" s="30" t="s">
        <v>9</v>
      </c>
      <c r="D465" s="328"/>
      <c r="E465" s="329"/>
      <c r="F465" s="329"/>
      <c r="G465" s="330"/>
    </row>
    <row r="466" spans="1:7" ht="15" customHeight="1" x14ac:dyDescent="0.35">
      <c r="A466" s="347"/>
      <c r="B466" s="326"/>
      <c r="C466" s="30" t="s">
        <v>10</v>
      </c>
      <c r="D466" s="328" t="s">
        <v>74</v>
      </c>
      <c r="E466" s="329"/>
      <c r="F466" s="329"/>
      <c r="G466" s="330"/>
    </row>
    <row r="467" spans="1:7" ht="15" customHeight="1" x14ac:dyDescent="0.35">
      <c r="A467" s="347"/>
      <c r="B467" s="337" t="s">
        <v>419</v>
      </c>
      <c r="C467" s="338"/>
      <c r="D467" s="328"/>
      <c r="E467" s="329"/>
      <c r="F467" s="329"/>
      <c r="G467" s="330"/>
    </row>
    <row r="468" spans="1:7" ht="15" customHeight="1" x14ac:dyDescent="0.35">
      <c r="A468" s="347"/>
      <c r="B468" s="327" t="s">
        <v>420</v>
      </c>
      <c r="C468" s="326"/>
      <c r="D468" s="328"/>
      <c r="E468" s="329"/>
      <c r="F468" s="329"/>
      <c r="G468" s="330"/>
    </row>
    <row r="469" spans="1:7" ht="15" customHeight="1" x14ac:dyDescent="0.35">
      <c r="A469" s="347"/>
      <c r="B469" s="327" t="s">
        <v>5</v>
      </c>
      <c r="C469" s="326"/>
      <c r="D469" s="328" t="s">
        <v>422</v>
      </c>
      <c r="E469" s="329"/>
      <c r="F469" s="329"/>
      <c r="G469" s="330"/>
    </row>
    <row r="470" spans="1:7" ht="15" customHeight="1" x14ac:dyDescent="0.35">
      <c r="A470" s="347"/>
      <c r="B470" s="327" t="s">
        <v>6</v>
      </c>
      <c r="C470" s="326"/>
      <c r="D470" s="331" t="s">
        <v>66</v>
      </c>
      <c r="E470" s="332"/>
      <c r="F470" s="332"/>
      <c r="G470" s="333"/>
    </row>
    <row r="471" spans="1:7" ht="15" customHeight="1" x14ac:dyDescent="0.35">
      <c r="A471" s="347"/>
      <c r="B471" s="327" t="s">
        <v>421</v>
      </c>
      <c r="C471" s="326"/>
      <c r="D471" s="334" t="s">
        <v>67</v>
      </c>
      <c r="E471" s="335"/>
      <c r="F471" s="335"/>
      <c r="G471" s="336"/>
    </row>
    <row r="472" spans="1:7" ht="62.15" customHeight="1" x14ac:dyDescent="0.35">
      <c r="A472" s="348"/>
      <c r="B472" s="344" t="s">
        <v>391</v>
      </c>
      <c r="C472" s="345"/>
      <c r="D472" s="341" t="s">
        <v>42</v>
      </c>
      <c r="E472" s="342"/>
      <c r="F472" s="342"/>
      <c r="G472" s="343"/>
    </row>
    <row r="473" spans="1:7" ht="15" customHeight="1" x14ac:dyDescent="0.35">
      <c r="A473" s="54" t="s">
        <v>390</v>
      </c>
      <c r="B473" s="339">
        <v>48</v>
      </c>
      <c r="C473" s="339"/>
      <c r="D473" s="339"/>
      <c r="E473" s="339"/>
      <c r="F473" s="339"/>
      <c r="G473" s="340"/>
    </row>
    <row r="474" spans="1:7" ht="15" customHeight="1" x14ac:dyDescent="0.35">
      <c r="A474" s="346" t="s">
        <v>0</v>
      </c>
      <c r="B474" s="323" t="s">
        <v>7</v>
      </c>
      <c r="C474" s="324"/>
      <c r="D474" s="53" t="s">
        <v>22</v>
      </c>
      <c r="E474" s="217" t="s">
        <v>431</v>
      </c>
      <c r="F474" s="218" t="str">
        <f>IF(E474="香港・マカオ以外","登録番号","")</f>
        <v/>
      </c>
      <c r="G474" s="219"/>
    </row>
    <row r="475" spans="1:7" ht="15" customHeight="1" x14ac:dyDescent="0.35">
      <c r="A475" s="347"/>
      <c r="B475" s="325" t="s">
        <v>8</v>
      </c>
      <c r="C475" s="30" t="s">
        <v>9</v>
      </c>
      <c r="D475" s="328"/>
      <c r="E475" s="329"/>
      <c r="F475" s="329"/>
      <c r="G475" s="330"/>
    </row>
    <row r="476" spans="1:7" ht="15" customHeight="1" x14ac:dyDescent="0.35">
      <c r="A476" s="347"/>
      <c r="B476" s="326"/>
      <c r="C476" s="30" t="s">
        <v>10</v>
      </c>
      <c r="D476" s="328" t="s">
        <v>74</v>
      </c>
      <c r="E476" s="329"/>
      <c r="F476" s="329"/>
      <c r="G476" s="330"/>
    </row>
    <row r="477" spans="1:7" ht="15" customHeight="1" x14ac:dyDescent="0.35">
      <c r="A477" s="347"/>
      <c r="B477" s="337" t="s">
        <v>419</v>
      </c>
      <c r="C477" s="338"/>
      <c r="D477" s="328"/>
      <c r="E477" s="329"/>
      <c r="F477" s="329"/>
      <c r="G477" s="330"/>
    </row>
    <row r="478" spans="1:7" ht="15" customHeight="1" x14ac:dyDescent="0.35">
      <c r="A478" s="347"/>
      <c r="B478" s="327" t="s">
        <v>420</v>
      </c>
      <c r="C478" s="326"/>
      <c r="D478" s="328"/>
      <c r="E478" s="329"/>
      <c r="F478" s="329"/>
      <c r="G478" s="330"/>
    </row>
    <row r="479" spans="1:7" ht="15" customHeight="1" x14ac:dyDescent="0.35">
      <c r="A479" s="347"/>
      <c r="B479" s="327" t="s">
        <v>5</v>
      </c>
      <c r="C479" s="326"/>
      <c r="D479" s="328" t="s">
        <v>422</v>
      </c>
      <c r="E479" s="329"/>
      <c r="F479" s="329"/>
      <c r="G479" s="330"/>
    </row>
    <row r="480" spans="1:7" ht="15" customHeight="1" x14ac:dyDescent="0.35">
      <c r="A480" s="347"/>
      <c r="B480" s="327" t="s">
        <v>6</v>
      </c>
      <c r="C480" s="326"/>
      <c r="D480" s="331" t="s">
        <v>66</v>
      </c>
      <c r="E480" s="332"/>
      <c r="F480" s="332"/>
      <c r="G480" s="333"/>
    </row>
    <row r="481" spans="1:7" ht="15" customHeight="1" x14ac:dyDescent="0.35">
      <c r="A481" s="347"/>
      <c r="B481" s="327" t="s">
        <v>421</v>
      </c>
      <c r="C481" s="326"/>
      <c r="D481" s="334" t="s">
        <v>67</v>
      </c>
      <c r="E481" s="335"/>
      <c r="F481" s="335"/>
      <c r="G481" s="336"/>
    </row>
    <row r="482" spans="1:7" ht="62.15" customHeight="1" x14ac:dyDescent="0.35">
      <c r="A482" s="348"/>
      <c r="B482" s="344" t="s">
        <v>391</v>
      </c>
      <c r="C482" s="345"/>
      <c r="D482" s="341" t="s">
        <v>42</v>
      </c>
      <c r="E482" s="342"/>
      <c r="F482" s="342"/>
      <c r="G482" s="343"/>
    </row>
    <row r="483" spans="1:7" ht="15" customHeight="1" x14ac:dyDescent="0.35">
      <c r="A483" s="54" t="s">
        <v>390</v>
      </c>
      <c r="B483" s="339">
        <v>49</v>
      </c>
      <c r="C483" s="339"/>
      <c r="D483" s="339"/>
      <c r="E483" s="339"/>
      <c r="F483" s="339"/>
      <c r="G483" s="340"/>
    </row>
    <row r="484" spans="1:7" ht="15" customHeight="1" x14ac:dyDescent="0.35">
      <c r="A484" s="346" t="s">
        <v>0</v>
      </c>
      <c r="B484" s="323" t="s">
        <v>7</v>
      </c>
      <c r="C484" s="324"/>
      <c r="D484" s="53" t="s">
        <v>22</v>
      </c>
      <c r="E484" s="217" t="s">
        <v>431</v>
      </c>
      <c r="F484" s="218" t="str">
        <f>IF(E484="香港・マカオ以外","登録番号","")</f>
        <v/>
      </c>
      <c r="G484" s="219"/>
    </row>
    <row r="485" spans="1:7" ht="15" customHeight="1" x14ac:dyDescent="0.35">
      <c r="A485" s="347"/>
      <c r="B485" s="325" t="s">
        <v>8</v>
      </c>
      <c r="C485" s="30" t="s">
        <v>9</v>
      </c>
      <c r="D485" s="328"/>
      <c r="E485" s="329"/>
      <c r="F485" s="329"/>
      <c r="G485" s="330"/>
    </row>
    <row r="486" spans="1:7" ht="15" customHeight="1" x14ac:dyDescent="0.35">
      <c r="A486" s="347"/>
      <c r="B486" s="326"/>
      <c r="C486" s="30" t="s">
        <v>10</v>
      </c>
      <c r="D486" s="328" t="s">
        <v>74</v>
      </c>
      <c r="E486" s="329"/>
      <c r="F486" s="329"/>
      <c r="G486" s="330"/>
    </row>
    <row r="487" spans="1:7" ht="15" customHeight="1" x14ac:dyDescent="0.35">
      <c r="A487" s="347"/>
      <c r="B487" s="337" t="s">
        <v>419</v>
      </c>
      <c r="C487" s="338"/>
      <c r="D487" s="328"/>
      <c r="E487" s="329"/>
      <c r="F487" s="329"/>
      <c r="G487" s="330"/>
    </row>
    <row r="488" spans="1:7" ht="15" customHeight="1" x14ac:dyDescent="0.35">
      <c r="A488" s="347"/>
      <c r="B488" s="327" t="s">
        <v>420</v>
      </c>
      <c r="C488" s="326"/>
      <c r="D488" s="328"/>
      <c r="E488" s="329"/>
      <c r="F488" s="329"/>
      <c r="G488" s="330"/>
    </row>
    <row r="489" spans="1:7" ht="15" customHeight="1" x14ac:dyDescent="0.35">
      <c r="A489" s="347"/>
      <c r="B489" s="327" t="s">
        <v>5</v>
      </c>
      <c r="C489" s="326"/>
      <c r="D489" s="328" t="s">
        <v>422</v>
      </c>
      <c r="E489" s="329"/>
      <c r="F489" s="329"/>
      <c r="G489" s="330"/>
    </row>
    <row r="490" spans="1:7" ht="15" customHeight="1" x14ac:dyDescent="0.35">
      <c r="A490" s="347"/>
      <c r="B490" s="327" t="s">
        <v>6</v>
      </c>
      <c r="C490" s="326"/>
      <c r="D490" s="331" t="s">
        <v>66</v>
      </c>
      <c r="E490" s="332"/>
      <c r="F490" s="332"/>
      <c r="G490" s="333"/>
    </row>
    <row r="491" spans="1:7" ht="15" customHeight="1" x14ac:dyDescent="0.35">
      <c r="A491" s="347"/>
      <c r="B491" s="327" t="s">
        <v>421</v>
      </c>
      <c r="C491" s="326"/>
      <c r="D491" s="334" t="s">
        <v>67</v>
      </c>
      <c r="E491" s="335"/>
      <c r="F491" s="335"/>
      <c r="G491" s="336"/>
    </row>
    <row r="492" spans="1:7" ht="62.15" customHeight="1" x14ac:dyDescent="0.35">
      <c r="A492" s="348"/>
      <c r="B492" s="344" t="s">
        <v>391</v>
      </c>
      <c r="C492" s="345"/>
      <c r="D492" s="341" t="s">
        <v>42</v>
      </c>
      <c r="E492" s="342"/>
      <c r="F492" s="342"/>
      <c r="G492" s="343"/>
    </row>
    <row r="493" spans="1:7" ht="15" customHeight="1" x14ac:dyDescent="0.35">
      <c r="A493" s="54" t="s">
        <v>390</v>
      </c>
      <c r="B493" s="339">
        <v>50</v>
      </c>
      <c r="C493" s="339"/>
      <c r="D493" s="339"/>
      <c r="E493" s="339"/>
      <c r="F493" s="339"/>
      <c r="G493" s="340"/>
    </row>
    <row r="494" spans="1:7" ht="15" customHeight="1" x14ac:dyDescent="0.35">
      <c r="A494" s="346" t="s">
        <v>0</v>
      </c>
      <c r="B494" s="323" t="s">
        <v>7</v>
      </c>
      <c r="C494" s="324"/>
      <c r="D494" s="53" t="s">
        <v>22</v>
      </c>
      <c r="E494" s="217" t="s">
        <v>431</v>
      </c>
      <c r="F494" s="218" t="str">
        <f>IF(E494="香港・マカオ以外","登録番号","")</f>
        <v/>
      </c>
      <c r="G494" s="219"/>
    </row>
    <row r="495" spans="1:7" ht="15" customHeight="1" x14ac:dyDescent="0.35">
      <c r="A495" s="347"/>
      <c r="B495" s="325" t="s">
        <v>8</v>
      </c>
      <c r="C495" s="30" t="s">
        <v>9</v>
      </c>
      <c r="D495" s="328"/>
      <c r="E495" s="329"/>
      <c r="F495" s="329"/>
      <c r="G495" s="330"/>
    </row>
    <row r="496" spans="1:7" ht="15" customHeight="1" x14ac:dyDescent="0.35">
      <c r="A496" s="347"/>
      <c r="B496" s="326"/>
      <c r="C496" s="30" t="s">
        <v>10</v>
      </c>
      <c r="D496" s="328" t="s">
        <v>74</v>
      </c>
      <c r="E496" s="329"/>
      <c r="F496" s="329"/>
      <c r="G496" s="330"/>
    </row>
    <row r="497" spans="1:7" ht="15" customHeight="1" x14ac:dyDescent="0.35">
      <c r="A497" s="347"/>
      <c r="B497" s="337" t="s">
        <v>419</v>
      </c>
      <c r="C497" s="338"/>
      <c r="D497" s="328"/>
      <c r="E497" s="329"/>
      <c r="F497" s="329"/>
      <c r="G497" s="330"/>
    </row>
    <row r="498" spans="1:7" ht="15" customHeight="1" x14ac:dyDescent="0.35">
      <c r="A498" s="347"/>
      <c r="B498" s="327" t="s">
        <v>420</v>
      </c>
      <c r="C498" s="326"/>
      <c r="D498" s="328"/>
      <c r="E498" s="329"/>
      <c r="F498" s="329"/>
      <c r="G498" s="330"/>
    </row>
    <row r="499" spans="1:7" ht="15" customHeight="1" x14ac:dyDescent="0.35">
      <c r="A499" s="347"/>
      <c r="B499" s="327" t="s">
        <v>5</v>
      </c>
      <c r="C499" s="326"/>
      <c r="D499" s="328" t="s">
        <v>422</v>
      </c>
      <c r="E499" s="329"/>
      <c r="F499" s="329"/>
      <c r="G499" s="330"/>
    </row>
    <row r="500" spans="1:7" ht="15" customHeight="1" x14ac:dyDescent="0.35">
      <c r="A500" s="347"/>
      <c r="B500" s="327" t="s">
        <v>6</v>
      </c>
      <c r="C500" s="326"/>
      <c r="D500" s="331" t="s">
        <v>66</v>
      </c>
      <c r="E500" s="332"/>
      <c r="F500" s="332"/>
      <c r="G500" s="333"/>
    </row>
    <row r="501" spans="1:7" ht="15" customHeight="1" x14ac:dyDescent="0.35">
      <c r="A501" s="347"/>
      <c r="B501" s="327" t="s">
        <v>421</v>
      </c>
      <c r="C501" s="326"/>
      <c r="D501" s="334" t="s">
        <v>67</v>
      </c>
      <c r="E501" s="335"/>
      <c r="F501" s="335"/>
      <c r="G501" s="336"/>
    </row>
    <row r="502" spans="1:7" ht="62.15" customHeight="1" x14ac:dyDescent="0.35">
      <c r="A502" s="348"/>
      <c r="B502" s="344" t="s">
        <v>391</v>
      </c>
      <c r="C502" s="345"/>
      <c r="D502" s="341" t="s">
        <v>42</v>
      </c>
      <c r="E502" s="342"/>
      <c r="F502" s="342"/>
      <c r="G502" s="343"/>
    </row>
  </sheetData>
  <sheetProtection algorithmName="SHA-512" hashValue="n8qSe6qJtLOodqBHBQEX8ENsznwJEcBeCmRFZEQHInPLx0BvgxwYsA1u0a3jp/wn9QtS3ypqY3IkuzYq5eqWzg==" saltValue="wF4tTVBe5dOua7OibiE8AQ==" spinCount="100000" sheet="1" formatCells="0" formatColumns="0" formatRows="0" selectLockedCells="1"/>
  <mergeCells count="900">
    <mergeCell ref="D110:G110"/>
    <mergeCell ref="B111:C111"/>
    <mergeCell ref="D111:G111"/>
    <mergeCell ref="B497:C497"/>
    <mergeCell ref="D497:G497"/>
    <mergeCell ref="B498:C498"/>
    <mergeCell ref="D498:G498"/>
    <mergeCell ref="B499:C499"/>
    <mergeCell ref="D499:G499"/>
    <mergeCell ref="D477:G477"/>
    <mergeCell ref="B478:C478"/>
    <mergeCell ref="D478:G478"/>
    <mergeCell ref="B479:C479"/>
    <mergeCell ref="D479:G479"/>
    <mergeCell ref="B480:C480"/>
    <mergeCell ref="D480:G480"/>
    <mergeCell ref="B481:C481"/>
    <mergeCell ref="D481:G481"/>
    <mergeCell ref="B461:C461"/>
    <mergeCell ref="D461:G461"/>
    <mergeCell ref="B467:C467"/>
    <mergeCell ref="D467:G467"/>
    <mergeCell ref="B468:C468"/>
    <mergeCell ref="D468:G468"/>
    <mergeCell ref="D500:G500"/>
    <mergeCell ref="B501:C501"/>
    <mergeCell ref="D501:G501"/>
    <mergeCell ref="B487:C487"/>
    <mergeCell ref="D487:G487"/>
    <mergeCell ref="B488:C488"/>
    <mergeCell ref="D488:G488"/>
    <mergeCell ref="B489:C489"/>
    <mergeCell ref="D489:G489"/>
    <mergeCell ref="B490:C490"/>
    <mergeCell ref="D490:G490"/>
    <mergeCell ref="B491:C491"/>
    <mergeCell ref="D491:G491"/>
    <mergeCell ref="B493:G493"/>
    <mergeCell ref="B463:G463"/>
    <mergeCell ref="D451:G451"/>
    <mergeCell ref="B457:C457"/>
    <mergeCell ref="D457:G457"/>
    <mergeCell ref="B458:C458"/>
    <mergeCell ref="D458:G458"/>
    <mergeCell ref="B459:C459"/>
    <mergeCell ref="D459:G459"/>
    <mergeCell ref="B460:C460"/>
    <mergeCell ref="D460:G460"/>
    <mergeCell ref="B431:C431"/>
    <mergeCell ref="D431:G431"/>
    <mergeCell ref="B437:C437"/>
    <mergeCell ref="D437:G437"/>
    <mergeCell ref="B438:C438"/>
    <mergeCell ref="D438:G438"/>
    <mergeCell ref="B439:C439"/>
    <mergeCell ref="D439:G439"/>
    <mergeCell ref="B440:C440"/>
    <mergeCell ref="D440:G440"/>
    <mergeCell ref="B433:G433"/>
    <mergeCell ref="D421:G421"/>
    <mergeCell ref="B427:C427"/>
    <mergeCell ref="D427:G427"/>
    <mergeCell ref="B428:C428"/>
    <mergeCell ref="D428:G428"/>
    <mergeCell ref="B429:C429"/>
    <mergeCell ref="D429:G429"/>
    <mergeCell ref="B430:C430"/>
    <mergeCell ref="D430:G430"/>
    <mergeCell ref="B401:C401"/>
    <mergeCell ref="D401:G401"/>
    <mergeCell ref="B407:C407"/>
    <mergeCell ref="D407:G407"/>
    <mergeCell ref="B408:C408"/>
    <mergeCell ref="D408:G408"/>
    <mergeCell ref="B409:C409"/>
    <mergeCell ref="D409:G409"/>
    <mergeCell ref="B410:C410"/>
    <mergeCell ref="D410:G410"/>
    <mergeCell ref="B403:G403"/>
    <mergeCell ref="D391:G391"/>
    <mergeCell ref="B397:C397"/>
    <mergeCell ref="D397:G397"/>
    <mergeCell ref="B398:C398"/>
    <mergeCell ref="D398:G398"/>
    <mergeCell ref="B399:C399"/>
    <mergeCell ref="D399:G399"/>
    <mergeCell ref="B400:C400"/>
    <mergeCell ref="D400:G400"/>
    <mergeCell ref="B371:C371"/>
    <mergeCell ref="D371:G371"/>
    <mergeCell ref="B377:C377"/>
    <mergeCell ref="D377:G377"/>
    <mergeCell ref="B378:C378"/>
    <mergeCell ref="D378:G378"/>
    <mergeCell ref="B379:C379"/>
    <mergeCell ref="D379:G379"/>
    <mergeCell ref="B380:C380"/>
    <mergeCell ref="D380:G380"/>
    <mergeCell ref="B373:G373"/>
    <mergeCell ref="D361:G361"/>
    <mergeCell ref="B367:C367"/>
    <mergeCell ref="D367:G367"/>
    <mergeCell ref="B368:C368"/>
    <mergeCell ref="D368:G368"/>
    <mergeCell ref="B369:C369"/>
    <mergeCell ref="D369:G369"/>
    <mergeCell ref="B370:C370"/>
    <mergeCell ref="D370:G370"/>
    <mergeCell ref="B341:C341"/>
    <mergeCell ref="D341:G341"/>
    <mergeCell ref="B347:C347"/>
    <mergeCell ref="D347:G347"/>
    <mergeCell ref="B348:C348"/>
    <mergeCell ref="D348:G348"/>
    <mergeCell ref="B349:C349"/>
    <mergeCell ref="D349:G349"/>
    <mergeCell ref="B350:C350"/>
    <mergeCell ref="D350:G350"/>
    <mergeCell ref="B343:G343"/>
    <mergeCell ref="D331:G331"/>
    <mergeCell ref="B337:C337"/>
    <mergeCell ref="D337:G337"/>
    <mergeCell ref="B338:C338"/>
    <mergeCell ref="D338:G338"/>
    <mergeCell ref="B339:C339"/>
    <mergeCell ref="D339:G339"/>
    <mergeCell ref="B340:C340"/>
    <mergeCell ref="D340:G340"/>
    <mergeCell ref="B311:C311"/>
    <mergeCell ref="D311:G311"/>
    <mergeCell ref="B317:C317"/>
    <mergeCell ref="D317:G317"/>
    <mergeCell ref="B318:C318"/>
    <mergeCell ref="D318:G318"/>
    <mergeCell ref="B319:C319"/>
    <mergeCell ref="D319:G319"/>
    <mergeCell ref="B320:C320"/>
    <mergeCell ref="D320:G320"/>
    <mergeCell ref="B313:G313"/>
    <mergeCell ref="D301:G301"/>
    <mergeCell ref="B307:C307"/>
    <mergeCell ref="D307:G307"/>
    <mergeCell ref="B308:C308"/>
    <mergeCell ref="D308:G308"/>
    <mergeCell ref="B309:C309"/>
    <mergeCell ref="D309:G309"/>
    <mergeCell ref="B310:C310"/>
    <mergeCell ref="D310:G310"/>
    <mergeCell ref="B280:C280"/>
    <mergeCell ref="D280:G280"/>
    <mergeCell ref="B281:C281"/>
    <mergeCell ref="D281:G281"/>
    <mergeCell ref="B287:C287"/>
    <mergeCell ref="D287:G287"/>
    <mergeCell ref="B288:C288"/>
    <mergeCell ref="D288:G288"/>
    <mergeCell ref="B289:C289"/>
    <mergeCell ref="D289:G289"/>
    <mergeCell ref="B283:G283"/>
    <mergeCell ref="B250:C250"/>
    <mergeCell ref="D250:G250"/>
    <mergeCell ref="B251:C251"/>
    <mergeCell ref="D251:G251"/>
    <mergeCell ref="B257:C257"/>
    <mergeCell ref="D257:G257"/>
    <mergeCell ref="B258:C258"/>
    <mergeCell ref="D258:G258"/>
    <mergeCell ref="B259:C259"/>
    <mergeCell ref="D259:G259"/>
    <mergeCell ref="B253:G253"/>
    <mergeCell ref="B240:C240"/>
    <mergeCell ref="D240:G240"/>
    <mergeCell ref="B241:C241"/>
    <mergeCell ref="D241:G241"/>
    <mergeCell ref="B247:C247"/>
    <mergeCell ref="D247:G247"/>
    <mergeCell ref="B248:C248"/>
    <mergeCell ref="D248:G248"/>
    <mergeCell ref="B249:C249"/>
    <mergeCell ref="D249:G249"/>
    <mergeCell ref="D245:G245"/>
    <mergeCell ref="D246:G246"/>
    <mergeCell ref="B243:G243"/>
    <mergeCell ref="B242:C242"/>
    <mergeCell ref="D242:G242"/>
    <mergeCell ref="B230:C230"/>
    <mergeCell ref="D230:G230"/>
    <mergeCell ref="B231:C231"/>
    <mergeCell ref="D231:G231"/>
    <mergeCell ref="B237:C237"/>
    <mergeCell ref="D237:G237"/>
    <mergeCell ref="B238:C238"/>
    <mergeCell ref="D238:G238"/>
    <mergeCell ref="B239:C239"/>
    <mergeCell ref="D239:G239"/>
    <mergeCell ref="B235:B236"/>
    <mergeCell ref="D235:G235"/>
    <mergeCell ref="D236:G236"/>
    <mergeCell ref="B232:C232"/>
    <mergeCell ref="B234:C234"/>
    <mergeCell ref="B233:G233"/>
    <mergeCell ref="B220:C220"/>
    <mergeCell ref="D220:G220"/>
    <mergeCell ref="B221:C221"/>
    <mergeCell ref="D221:G221"/>
    <mergeCell ref="B227:C227"/>
    <mergeCell ref="D227:G227"/>
    <mergeCell ref="B228:C228"/>
    <mergeCell ref="D228:G228"/>
    <mergeCell ref="B229:C229"/>
    <mergeCell ref="D229:G229"/>
    <mergeCell ref="B222:C222"/>
    <mergeCell ref="D222:G222"/>
    <mergeCell ref="D225:G225"/>
    <mergeCell ref="B225:B226"/>
    <mergeCell ref="B223:G223"/>
    <mergeCell ref="D226:G226"/>
    <mergeCell ref="D210:G210"/>
    <mergeCell ref="B211:C211"/>
    <mergeCell ref="D211:G211"/>
    <mergeCell ref="B217:C217"/>
    <mergeCell ref="D217:G217"/>
    <mergeCell ref="B218:C218"/>
    <mergeCell ref="D218:G218"/>
    <mergeCell ref="B219:C219"/>
    <mergeCell ref="D219:G219"/>
    <mergeCell ref="D212:G212"/>
    <mergeCell ref="B214:C214"/>
    <mergeCell ref="B215:B216"/>
    <mergeCell ref="D215:G215"/>
    <mergeCell ref="D216:G216"/>
    <mergeCell ref="B210:C210"/>
    <mergeCell ref="B212:C212"/>
    <mergeCell ref="B200:C200"/>
    <mergeCell ref="D200:G200"/>
    <mergeCell ref="B201:C201"/>
    <mergeCell ref="D201:G201"/>
    <mergeCell ref="B207:C207"/>
    <mergeCell ref="D207:G207"/>
    <mergeCell ref="B208:C208"/>
    <mergeCell ref="D208:G208"/>
    <mergeCell ref="B209:C209"/>
    <mergeCell ref="D209:G209"/>
    <mergeCell ref="B204:C204"/>
    <mergeCell ref="B203:G203"/>
    <mergeCell ref="B205:B206"/>
    <mergeCell ref="D205:G205"/>
    <mergeCell ref="D206:G206"/>
    <mergeCell ref="B202:C202"/>
    <mergeCell ref="D202:G202"/>
    <mergeCell ref="B191:C191"/>
    <mergeCell ref="D191:G191"/>
    <mergeCell ref="B197:C197"/>
    <mergeCell ref="D197:G197"/>
    <mergeCell ref="B198:C198"/>
    <mergeCell ref="D198:G198"/>
    <mergeCell ref="B199:C199"/>
    <mergeCell ref="D199:G199"/>
    <mergeCell ref="B194:C194"/>
    <mergeCell ref="B195:B196"/>
    <mergeCell ref="D196:G196"/>
    <mergeCell ref="B193:G193"/>
    <mergeCell ref="D195:G195"/>
    <mergeCell ref="B181:C181"/>
    <mergeCell ref="D181:G181"/>
    <mergeCell ref="B187:C187"/>
    <mergeCell ref="D187:G187"/>
    <mergeCell ref="B188:C188"/>
    <mergeCell ref="D188:G188"/>
    <mergeCell ref="B189:C189"/>
    <mergeCell ref="D189:G189"/>
    <mergeCell ref="B190:C190"/>
    <mergeCell ref="D190:G190"/>
    <mergeCell ref="B183:G183"/>
    <mergeCell ref="D182:G182"/>
    <mergeCell ref="B171:C171"/>
    <mergeCell ref="D171:G171"/>
    <mergeCell ref="B177:C177"/>
    <mergeCell ref="D177:G177"/>
    <mergeCell ref="B178:C178"/>
    <mergeCell ref="D178:G178"/>
    <mergeCell ref="B179:C179"/>
    <mergeCell ref="D179:G179"/>
    <mergeCell ref="B180:C180"/>
    <mergeCell ref="D180:G180"/>
    <mergeCell ref="B175:B176"/>
    <mergeCell ref="D175:G175"/>
    <mergeCell ref="D176:G176"/>
    <mergeCell ref="B172:C172"/>
    <mergeCell ref="D172:G172"/>
    <mergeCell ref="D161:G161"/>
    <mergeCell ref="B167:C167"/>
    <mergeCell ref="D167:G167"/>
    <mergeCell ref="B168:C168"/>
    <mergeCell ref="D168:G168"/>
    <mergeCell ref="B169:C169"/>
    <mergeCell ref="D169:G169"/>
    <mergeCell ref="B170:C170"/>
    <mergeCell ref="D170:G170"/>
    <mergeCell ref="B162:C162"/>
    <mergeCell ref="D162:G162"/>
    <mergeCell ref="B151:C151"/>
    <mergeCell ref="D151:G151"/>
    <mergeCell ref="B157:C157"/>
    <mergeCell ref="D157:G157"/>
    <mergeCell ref="B158:C158"/>
    <mergeCell ref="D158:G158"/>
    <mergeCell ref="D155:G155"/>
    <mergeCell ref="D156:G156"/>
    <mergeCell ref="D152:G152"/>
    <mergeCell ref="B152:C152"/>
    <mergeCell ref="D147:G147"/>
    <mergeCell ref="B148:C148"/>
    <mergeCell ref="D148:G148"/>
    <mergeCell ref="D136:G136"/>
    <mergeCell ref="B145:B146"/>
    <mergeCell ref="D135:G135"/>
    <mergeCell ref="B149:C149"/>
    <mergeCell ref="D149:G149"/>
    <mergeCell ref="B150:C150"/>
    <mergeCell ref="D150:G150"/>
    <mergeCell ref="B143:G143"/>
    <mergeCell ref="D145:G145"/>
    <mergeCell ref="D146:G146"/>
    <mergeCell ref="B135:B136"/>
    <mergeCell ref="B77:C77"/>
    <mergeCell ref="D77:G77"/>
    <mergeCell ref="B78:C78"/>
    <mergeCell ref="D78:G78"/>
    <mergeCell ref="B79:C79"/>
    <mergeCell ref="D79:G79"/>
    <mergeCell ref="B80:C80"/>
    <mergeCell ref="D80:G80"/>
    <mergeCell ref="B81:C81"/>
    <mergeCell ref="D81:G81"/>
    <mergeCell ref="D67:G67"/>
    <mergeCell ref="B68:C68"/>
    <mergeCell ref="D68:G68"/>
    <mergeCell ref="B69:C69"/>
    <mergeCell ref="D69:G69"/>
    <mergeCell ref="B70:C70"/>
    <mergeCell ref="D70:G70"/>
    <mergeCell ref="B71:C71"/>
    <mergeCell ref="D71:G71"/>
    <mergeCell ref="D57:G57"/>
    <mergeCell ref="B58:C58"/>
    <mergeCell ref="D58:G58"/>
    <mergeCell ref="B59:C59"/>
    <mergeCell ref="D59:G59"/>
    <mergeCell ref="B60:C60"/>
    <mergeCell ref="D60:G60"/>
    <mergeCell ref="B61:C61"/>
    <mergeCell ref="D61:G61"/>
    <mergeCell ref="D47:G47"/>
    <mergeCell ref="B48:C48"/>
    <mergeCell ref="D48:G48"/>
    <mergeCell ref="B49:C49"/>
    <mergeCell ref="D49:G49"/>
    <mergeCell ref="B50:C50"/>
    <mergeCell ref="D50:G50"/>
    <mergeCell ref="B51:C51"/>
    <mergeCell ref="D51:G51"/>
    <mergeCell ref="D21:G21"/>
    <mergeCell ref="D37:G37"/>
    <mergeCell ref="B38:C38"/>
    <mergeCell ref="D38:G38"/>
    <mergeCell ref="B39:C39"/>
    <mergeCell ref="D39:G39"/>
    <mergeCell ref="B40:C40"/>
    <mergeCell ref="D40:G40"/>
    <mergeCell ref="B41:C41"/>
    <mergeCell ref="D41:G41"/>
    <mergeCell ref="B25:B26"/>
    <mergeCell ref="D25:G25"/>
    <mergeCell ref="D7:G7"/>
    <mergeCell ref="B17:C17"/>
    <mergeCell ref="D17:G17"/>
    <mergeCell ref="B18:C18"/>
    <mergeCell ref="D18:G18"/>
    <mergeCell ref="B19:C19"/>
    <mergeCell ref="D19:G19"/>
    <mergeCell ref="B20:C20"/>
    <mergeCell ref="D20:G20"/>
    <mergeCell ref="D12:G12"/>
    <mergeCell ref="D15:G15"/>
    <mergeCell ref="D16:G16"/>
    <mergeCell ref="A494:A502"/>
    <mergeCell ref="B494:C494"/>
    <mergeCell ref="B495:B496"/>
    <mergeCell ref="D495:G495"/>
    <mergeCell ref="D496:G496"/>
    <mergeCell ref="B502:C502"/>
    <mergeCell ref="D502:G502"/>
    <mergeCell ref="A474:A482"/>
    <mergeCell ref="B474:C474"/>
    <mergeCell ref="B475:B476"/>
    <mergeCell ref="D475:G475"/>
    <mergeCell ref="D476:G476"/>
    <mergeCell ref="B482:C482"/>
    <mergeCell ref="D482:G482"/>
    <mergeCell ref="B483:G483"/>
    <mergeCell ref="A484:A492"/>
    <mergeCell ref="B484:C484"/>
    <mergeCell ref="B485:B486"/>
    <mergeCell ref="D485:G485"/>
    <mergeCell ref="D486:G486"/>
    <mergeCell ref="B492:C492"/>
    <mergeCell ref="D492:G492"/>
    <mergeCell ref="B477:C477"/>
    <mergeCell ref="B500:C500"/>
    <mergeCell ref="A464:A472"/>
    <mergeCell ref="B464:C464"/>
    <mergeCell ref="B465:B466"/>
    <mergeCell ref="D465:G465"/>
    <mergeCell ref="D466:G466"/>
    <mergeCell ref="B472:C472"/>
    <mergeCell ref="D472:G472"/>
    <mergeCell ref="B473:G473"/>
    <mergeCell ref="B471:C471"/>
    <mergeCell ref="D471:G471"/>
    <mergeCell ref="B469:C469"/>
    <mergeCell ref="D469:G469"/>
    <mergeCell ref="B470:C470"/>
    <mergeCell ref="D470:G470"/>
    <mergeCell ref="A444:A452"/>
    <mergeCell ref="B444:C444"/>
    <mergeCell ref="B445:B446"/>
    <mergeCell ref="D445:G445"/>
    <mergeCell ref="D446:G446"/>
    <mergeCell ref="B452:C452"/>
    <mergeCell ref="D452:G452"/>
    <mergeCell ref="B453:G453"/>
    <mergeCell ref="A454:A462"/>
    <mergeCell ref="B454:C454"/>
    <mergeCell ref="B455:B456"/>
    <mergeCell ref="D455:G455"/>
    <mergeCell ref="D456:G456"/>
    <mergeCell ref="B462:C462"/>
    <mergeCell ref="D462:G462"/>
    <mergeCell ref="B447:C447"/>
    <mergeCell ref="D447:G447"/>
    <mergeCell ref="B448:C448"/>
    <mergeCell ref="D448:G448"/>
    <mergeCell ref="B449:C449"/>
    <mergeCell ref="D449:G449"/>
    <mergeCell ref="B450:C450"/>
    <mergeCell ref="D450:G450"/>
    <mergeCell ref="B451:C451"/>
    <mergeCell ref="A434:A442"/>
    <mergeCell ref="B434:C434"/>
    <mergeCell ref="B435:B436"/>
    <mergeCell ref="D435:G435"/>
    <mergeCell ref="D436:G436"/>
    <mergeCell ref="B442:C442"/>
    <mergeCell ref="D442:G442"/>
    <mergeCell ref="B443:G443"/>
    <mergeCell ref="B441:C441"/>
    <mergeCell ref="D441:G441"/>
    <mergeCell ref="A414:A422"/>
    <mergeCell ref="B414:C414"/>
    <mergeCell ref="B415:B416"/>
    <mergeCell ref="D415:G415"/>
    <mergeCell ref="D416:G416"/>
    <mergeCell ref="B422:C422"/>
    <mergeCell ref="D422:G422"/>
    <mergeCell ref="B423:G423"/>
    <mergeCell ref="A424:A432"/>
    <mergeCell ref="B424:C424"/>
    <mergeCell ref="B425:B426"/>
    <mergeCell ref="D425:G425"/>
    <mergeCell ref="D426:G426"/>
    <mergeCell ref="B432:C432"/>
    <mergeCell ref="D432:G432"/>
    <mergeCell ref="B417:C417"/>
    <mergeCell ref="D417:G417"/>
    <mergeCell ref="B418:C418"/>
    <mergeCell ref="D418:G418"/>
    <mergeCell ref="B419:C419"/>
    <mergeCell ref="D419:G419"/>
    <mergeCell ref="B420:C420"/>
    <mergeCell ref="D420:G420"/>
    <mergeCell ref="B421:C421"/>
    <mergeCell ref="A404:A412"/>
    <mergeCell ref="B404:C404"/>
    <mergeCell ref="B405:B406"/>
    <mergeCell ref="D405:G405"/>
    <mergeCell ref="D406:G406"/>
    <mergeCell ref="B412:C412"/>
    <mergeCell ref="D412:G412"/>
    <mergeCell ref="B413:G413"/>
    <mergeCell ref="B411:C411"/>
    <mergeCell ref="D411:G411"/>
    <mergeCell ref="A384:A392"/>
    <mergeCell ref="B384:C384"/>
    <mergeCell ref="B385:B386"/>
    <mergeCell ref="D385:G385"/>
    <mergeCell ref="D386:G386"/>
    <mergeCell ref="B392:C392"/>
    <mergeCell ref="D392:G392"/>
    <mergeCell ref="B393:G393"/>
    <mergeCell ref="A394:A402"/>
    <mergeCell ref="B394:C394"/>
    <mergeCell ref="B395:B396"/>
    <mergeCell ref="D395:G395"/>
    <mergeCell ref="D396:G396"/>
    <mergeCell ref="B402:C402"/>
    <mergeCell ref="D402:G402"/>
    <mergeCell ref="B387:C387"/>
    <mergeCell ref="D387:G387"/>
    <mergeCell ref="B388:C388"/>
    <mergeCell ref="D388:G388"/>
    <mergeCell ref="B389:C389"/>
    <mergeCell ref="D389:G389"/>
    <mergeCell ref="B390:C390"/>
    <mergeCell ref="D390:G390"/>
    <mergeCell ref="B391:C391"/>
    <mergeCell ref="A374:A382"/>
    <mergeCell ref="B374:C374"/>
    <mergeCell ref="B375:B376"/>
    <mergeCell ref="D375:G375"/>
    <mergeCell ref="D376:G376"/>
    <mergeCell ref="B382:C382"/>
    <mergeCell ref="D382:G382"/>
    <mergeCell ref="B383:G383"/>
    <mergeCell ref="B381:C381"/>
    <mergeCell ref="D381:G381"/>
    <mergeCell ref="A354:A362"/>
    <mergeCell ref="B354:C354"/>
    <mergeCell ref="B355:B356"/>
    <mergeCell ref="D355:G355"/>
    <mergeCell ref="D356:G356"/>
    <mergeCell ref="B362:C362"/>
    <mergeCell ref="D362:G362"/>
    <mergeCell ref="B363:G363"/>
    <mergeCell ref="A364:A372"/>
    <mergeCell ref="B364:C364"/>
    <mergeCell ref="B365:B366"/>
    <mergeCell ref="D365:G365"/>
    <mergeCell ref="D366:G366"/>
    <mergeCell ref="B372:C372"/>
    <mergeCell ref="D372:G372"/>
    <mergeCell ref="B357:C357"/>
    <mergeCell ref="D357:G357"/>
    <mergeCell ref="B358:C358"/>
    <mergeCell ref="D358:G358"/>
    <mergeCell ref="B359:C359"/>
    <mergeCell ref="D359:G359"/>
    <mergeCell ref="B360:C360"/>
    <mergeCell ref="D360:G360"/>
    <mergeCell ref="B361:C361"/>
    <mergeCell ref="A344:A352"/>
    <mergeCell ref="B344:C344"/>
    <mergeCell ref="B345:B346"/>
    <mergeCell ref="D345:G345"/>
    <mergeCell ref="D346:G346"/>
    <mergeCell ref="B352:C352"/>
    <mergeCell ref="D352:G352"/>
    <mergeCell ref="B353:G353"/>
    <mergeCell ref="B351:C351"/>
    <mergeCell ref="D351:G351"/>
    <mergeCell ref="A324:A332"/>
    <mergeCell ref="B324:C324"/>
    <mergeCell ref="B325:B326"/>
    <mergeCell ref="D325:G325"/>
    <mergeCell ref="D326:G326"/>
    <mergeCell ref="B332:C332"/>
    <mergeCell ref="D332:G332"/>
    <mergeCell ref="B333:G333"/>
    <mergeCell ref="A334:A342"/>
    <mergeCell ref="B334:C334"/>
    <mergeCell ref="B335:B336"/>
    <mergeCell ref="D335:G335"/>
    <mergeCell ref="D336:G336"/>
    <mergeCell ref="B342:C342"/>
    <mergeCell ref="D342:G342"/>
    <mergeCell ref="B327:C327"/>
    <mergeCell ref="D327:G327"/>
    <mergeCell ref="B328:C328"/>
    <mergeCell ref="D328:G328"/>
    <mergeCell ref="B329:C329"/>
    <mergeCell ref="D329:G329"/>
    <mergeCell ref="B330:C330"/>
    <mergeCell ref="D330:G330"/>
    <mergeCell ref="B331:C331"/>
    <mergeCell ref="A314:A322"/>
    <mergeCell ref="B314:C314"/>
    <mergeCell ref="B315:B316"/>
    <mergeCell ref="D315:G315"/>
    <mergeCell ref="D316:G316"/>
    <mergeCell ref="B322:C322"/>
    <mergeCell ref="D322:G322"/>
    <mergeCell ref="B323:G323"/>
    <mergeCell ref="B321:C321"/>
    <mergeCell ref="D321:G321"/>
    <mergeCell ref="A294:A302"/>
    <mergeCell ref="B294:C294"/>
    <mergeCell ref="B295:B296"/>
    <mergeCell ref="D295:G295"/>
    <mergeCell ref="D296:G296"/>
    <mergeCell ref="B302:C302"/>
    <mergeCell ref="D302:G302"/>
    <mergeCell ref="B303:G303"/>
    <mergeCell ref="A304:A312"/>
    <mergeCell ref="B304:C304"/>
    <mergeCell ref="B305:B306"/>
    <mergeCell ref="D305:G305"/>
    <mergeCell ref="D306:G306"/>
    <mergeCell ref="B312:C312"/>
    <mergeCell ref="D312:G312"/>
    <mergeCell ref="B297:C297"/>
    <mergeCell ref="D297:G297"/>
    <mergeCell ref="B298:C298"/>
    <mergeCell ref="D298:G298"/>
    <mergeCell ref="B299:C299"/>
    <mergeCell ref="D299:G299"/>
    <mergeCell ref="B300:C300"/>
    <mergeCell ref="D300:G300"/>
    <mergeCell ref="B301:C301"/>
    <mergeCell ref="A284:A292"/>
    <mergeCell ref="B284:C284"/>
    <mergeCell ref="B285:B286"/>
    <mergeCell ref="D285:G285"/>
    <mergeCell ref="D286:G286"/>
    <mergeCell ref="B292:C292"/>
    <mergeCell ref="D292:G292"/>
    <mergeCell ref="B293:G293"/>
    <mergeCell ref="B291:C291"/>
    <mergeCell ref="D291:G291"/>
    <mergeCell ref="B290:C290"/>
    <mergeCell ref="D290:G290"/>
    <mergeCell ref="B273:G273"/>
    <mergeCell ref="A274:A282"/>
    <mergeCell ref="B274:C274"/>
    <mergeCell ref="B275:B276"/>
    <mergeCell ref="D275:G275"/>
    <mergeCell ref="D276:G276"/>
    <mergeCell ref="B282:C282"/>
    <mergeCell ref="D282:G282"/>
    <mergeCell ref="B267:C267"/>
    <mergeCell ref="D267:G267"/>
    <mergeCell ref="B268:C268"/>
    <mergeCell ref="D268:G268"/>
    <mergeCell ref="B269:C269"/>
    <mergeCell ref="D269:G269"/>
    <mergeCell ref="B270:C270"/>
    <mergeCell ref="D270:G270"/>
    <mergeCell ref="B271:C271"/>
    <mergeCell ref="D271:G271"/>
    <mergeCell ref="B277:C277"/>
    <mergeCell ref="D277:G277"/>
    <mergeCell ref="B278:C278"/>
    <mergeCell ref="D278:G278"/>
    <mergeCell ref="B279:C279"/>
    <mergeCell ref="D279:G279"/>
    <mergeCell ref="B263:G263"/>
    <mergeCell ref="B260:C260"/>
    <mergeCell ref="D260:G260"/>
    <mergeCell ref="B261:C261"/>
    <mergeCell ref="D261:G261"/>
    <mergeCell ref="A264:A272"/>
    <mergeCell ref="B264:C264"/>
    <mergeCell ref="B265:B266"/>
    <mergeCell ref="D265:G265"/>
    <mergeCell ref="D266:G266"/>
    <mergeCell ref="B272:C272"/>
    <mergeCell ref="D272:G272"/>
    <mergeCell ref="D6:G6"/>
    <mergeCell ref="D22:G22"/>
    <mergeCell ref="D26:G26"/>
    <mergeCell ref="D32:G32"/>
    <mergeCell ref="D42:G42"/>
    <mergeCell ref="A254:A262"/>
    <mergeCell ref="B254:C254"/>
    <mergeCell ref="B255:B256"/>
    <mergeCell ref="D255:G255"/>
    <mergeCell ref="D256:G256"/>
    <mergeCell ref="B262:C262"/>
    <mergeCell ref="D262:G262"/>
    <mergeCell ref="B11:C11"/>
    <mergeCell ref="B10:C10"/>
    <mergeCell ref="B9:C9"/>
    <mergeCell ref="B8:C8"/>
    <mergeCell ref="B7:C7"/>
    <mergeCell ref="D11:G11"/>
    <mergeCell ref="D10:G10"/>
    <mergeCell ref="D9:G9"/>
    <mergeCell ref="D8:G8"/>
    <mergeCell ref="D75:G75"/>
    <mergeCell ref="D76:G76"/>
    <mergeCell ref="D62:G62"/>
    <mergeCell ref="D72:G72"/>
    <mergeCell ref="D52:G52"/>
    <mergeCell ref="B165:B166"/>
    <mergeCell ref="D165:G165"/>
    <mergeCell ref="D166:G166"/>
    <mergeCell ref="B3:G3"/>
    <mergeCell ref="B13:G13"/>
    <mergeCell ref="B23:G23"/>
    <mergeCell ref="B33:G33"/>
    <mergeCell ref="B43:G43"/>
    <mergeCell ref="B53:G53"/>
    <mergeCell ref="B63:G63"/>
    <mergeCell ref="B73:G73"/>
    <mergeCell ref="B83:G83"/>
    <mergeCell ref="B65:B66"/>
    <mergeCell ref="D65:G65"/>
    <mergeCell ref="D66:G66"/>
    <mergeCell ref="B12:C12"/>
    <mergeCell ref="B34:C34"/>
    <mergeCell ref="B35:B36"/>
    <mergeCell ref="D5:G5"/>
    <mergeCell ref="B139:C139"/>
    <mergeCell ref="D139:G139"/>
    <mergeCell ref="B140:C140"/>
    <mergeCell ref="A104:A112"/>
    <mergeCell ref="A114:A122"/>
    <mergeCell ref="A94:A102"/>
    <mergeCell ref="A164:A172"/>
    <mergeCell ref="B93:G93"/>
    <mergeCell ref="B85:B86"/>
    <mergeCell ref="D85:G85"/>
    <mergeCell ref="D86:G86"/>
    <mergeCell ref="B144:C144"/>
    <mergeCell ref="A154:A162"/>
    <mergeCell ref="A134:A142"/>
    <mergeCell ref="B103:G103"/>
    <mergeCell ref="D112:G112"/>
    <mergeCell ref="B105:B106"/>
    <mergeCell ref="D106:G106"/>
    <mergeCell ref="D99:G99"/>
    <mergeCell ref="B100:C100"/>
    <mergeCell ref="D100:G100"/>
    <mergeCell ref="B101:C101"/>
    <mergeCell ref="D101:G101"/>
    <mergeCell ref="B117:C117"/>
    <mergeCell ref="D117:G117"/>
    <mergeCell ref="B118:C118"/>
    <mergeCell ref="D118:G118"/>
    <mergeCell ref="A4:A12"/>
    <mergeCell ref="A14:A22"/>
    <mergeCell ref="B4:C4"/>
    <mergeCell ref="B15:B16"/>
    <mergeCell ref="B22:C22"/>
    <mergeCell ref="A44:A52"/>
    <mergeCell ref="A54:A62"/>
    <mergeCell ref="A64:A72"/>
    <mergeCell ref="A74:A82"/>
    <mergeCell ref="B14:C14"/>
    <mergeCell ref="B5:B6"/>
    <mergeCell ref="B32:C32"/>
    <mergeCell ref="B24:C24"/>
    <mergeCell ref="B74:C74"/>
    <mergeCell ref="B75:B76"/>
    <mergeCell ref="B62:C62"/>
    <mergeCell ref="B72:C72"/>
    <mergeCell ref="B52:C52"/>
    <mergeCell ref="B64:C64"/>
    <mergeCell ref="A24:A32"/>
    <mergeCell ref="B21:C21"/>
    <mergeCell ref="B47:C47"/>
    <mergeCell ref="B57:C57"/>
    <mergeCell ref="B67:C67"/>
    <mergeCell ref="A84:A92"/>
    <mergeCell ref="A144:A152"/>
    <mergeCell ref="A34:A42"/>
    <mergeCell ref="B164:C164"/>
    <mergeCell ref="B154:C154"/>
    <mergeCell ref="B153:G153"/>
    <mergeCell ref="B163:G163"/>
    <mergeCell ref="A124:A132"/>
    <mergeCell ref="B125:B126"/>
    <mergeCell ref="D125:G125"/>
    <mergeCell ref="D126:G126"/>
    <mergeCell ref="B132:C132"/>
    <mergeCell ref="B142:C142"/>
    <mergeCell ref="D142:G142"/>
    <mergeCell ref="B129:C129"/>
    <mergeCell ref="D129:G129"/>
    <mergeCell ref="B130:C130"/>
    <mergeCell ref="D130:G130"/>
    <mergeCell ref="B131:C131"/>
    <mergeCell ref="D131:G131"/>
    <mergeCell ref="B137:C137"/>
    <mergeCell ref="D137:G137"/>
    <mergeCell ref="B138:C138"/>
    <mergeCell ref="D138:G138"/>
    <mergeCell ref="A244:A252"/>
    <mergeCell ref="B245:B246"/>
    <mergeCell ref="B244:C244"/>
    <mergeCell ref="D252:G252"/>
    <mergeCell ref="B252:C252"/>
    <mergeCell ref="B174:C174"/>
    <mergeCell ref="B173:G173"/>
    <mergeCell ref="B184:C184"/>
    <mergeCell ref="B185:B186"/>
    <mergeCell ref="D185:G185"/>
    <mergeCell ref="D186:G186"/>
    <mergeCell ref="B192:C192"/>
    <mergeCell ref="D192:G192"/>
    <mergeCell ref="B182:C182"/>
    <mergeCell ref="A184:A192"/>
    <mergeCell ref="A174:A182"/>
    <mergeCell ref="A204:A212"/>
    <mergeCell ref="A214:A222"/>
    <mergeCell ref="A224:A232"/>
    <mergeCell ref="A234:A242"/>
    <mergeCell ref="A194:A202"/>
    <mergeCell ref="B213:G213"/>
    <mergeCell ref="D232:G232"/>
    <mergeCell ref="B224:C224"/>
    <mergeCell ref="B44:C44"/>
    <mergeCell ref="B45:B46"/>
    <mergeCell ref="D45:G45"/>
    <mergeCell ref="D46:G46"/>
    <mergeCell ref="B42:C42"/>
    <mergeCell ref="B27:C27"/>
    <mergeCell ref="D27:G27"/>
    <mergeCell ref="B28:C28"/>
    <mergeCell ref="D28:G28"/>
    <mergeCell ref="B29:C29"/>
    <mergeCell ref="D29:G29"/>
    <mergeCell ref="B30:C30"/>
    <mergeCell ref="D30:G30"/>
    <mergeCell ref="B31:C31"/>
    <mergeCell ref="D31:G31"/>
    <mergeCell ref="B37:C37"/>
    <mergeCell ref="D35:G35"/>
    <mergeCell ref="D36:G36"/>
    <mergeCell ref="B54:C54"/>
    <mergeCell ref="B55:B56"/>
    <mergeCell ref="D55:G55"/>
    <mergeCell ref="D56:G56"/>
    <mergeCell ref="B94:C94"/>
    <mergeCell ref="D95:G95"/>
    <mergeCell ref="B102:C102"/>
    <mergeCell ref="D96:G96"/>
    <mergeCell ref="B92:C92"/>
    <mergeCell ref="D92:G92"/>
    <mergeCell ref="B82:C82"/>
    <mergeCell ref="D82:G82"/>
    <mergeCell ref="B84:C84"/>
    <mergeCell ref="B87:C87"/>
    <mergeCell ref="D87:G87"/>
    <mergeCell ref="B88:C88"/>
    <mergeCell ref="D88:G88"/>
    <mergeCell ref="B89:C89"/>
    <mergeCell ref="D89:G89"/>
    <mergeCell ref="B90:C90"/>
    <mergeCell ref="D90:G90"/>
    <mergeCell ref="B91:C91"/>
    <mergeCell ref="D91:G91"/>
    <mergeCell ref="B97:C97"/>
    <mergeCell ref="B123:G123"/>
    <mergeCell ref="B133:G133"/>
    <mergeCell ref="B124:C124"/>
    <mergeCell ref="B104:C104"/>
    <mergeCell ref="D102:G102"/>
    <mergeCell ref="D132:G132"/>
    <mergeCell ref="D122:G122"/>
    <mergeCell ref="B114:C114"/>
    <mergeCell ref="B122:C122"/>
    <mergeCell ref="B115:B116"/>
    <mergeCell ref="D115:G115"/>
    <mergeCell ref="B112:C112"/>
    <mergeCell ref="B119:C119"/>
    <mergeCell ref="D119:G119"/>
    <mergeCell ref="B120:C120"/>
    <mergeCell ref="D120:G120"/>
    <mergeCell ref="D105:G105"/>
    <mergeCell ref="B107:C107"/>
    <mergeCell ref="D107:G107"/>
    <mergeCell ref="B108:C108"/>
    <mergeCell ref="D108:G108"/>
    <mergeCell ref="B109:C109"/>
    <mergeCell ref="D109:G109"/>
    <mergeCell ref="B110:C110"/>
    <mergeCell ref="B134:C134"/>
    <mergeCell ref="B155:B156"/>
    <mergeCell ref="B159:C159"/>
    <mergeCell ref="D159:G159"/>
    <mergeCell ref="B160:C160"/>
    <mergeCell ref="D160:G160"/>
    <mergeCell ref="B161:C161"/>
    <mergeCell ref="B95:B96"/>
    <mergeCell ref="D97:G97"/>
    <mergeCell ref="B98:C98"/>
    <mergeCell ref="D98:G98"/>
    <mergeCell ref="B99:C99"/>
    <mergeCell ref="B121:C121"/>
    <mergeCell ref="D121:G121"/>
    <mergeCell ref="B127:C127"/>
    <mergeCell ref="D127:G127"/>
    <mergeCell ref="D116:G116"/>
    <mergeCell ref="B128:C128"/>
    <mergeCell ref="D128:G128"/>
    <mergeCell ref="D140:G140"/>
    <mergeCell ref="B141:C141"/>
    <mergeCell ref="D141:G141"/>
    <mergeCell ref="B147:C147"/>
    <mergeCell ref="B113:G113"/>
  </mergeCells>
  <phoneticPr fontId="9"/>
  <conditionalFormatting sqref="D42:G42">
    <cfRule type="expression" dxfId="822" priority="1624">
      <formula>OR($D42="(日本語)",$D42="")</formula>
    </cfRule>
  </conditionalFormatting>
  <conditionalFormatting sqref="D36:G36">
    <cfRule type="expression" dxfId="821" priority="1622">
      <formula>OR($D36="(半角英数字：HPなどで公表している正式な表記)",$D36="")</formula>
    </cfRule>
  </conditionalFormatting>
  <conditionalFormatting sqref="D35:G35">
    <cfRule type="expression" dxfId="820" priority="1621">
      <formula>OR($D35="(日本語)",$D35="")</formula>
    </cfRule>
  </conditionalFormatting>
  <conditionalFormatting sqref="D212:G212">
    <cfRule type="expression" dxfId="819" priority="1369">
      <formula>OR($D212="(日本語)",$D212="")</formula>
    </cfRule>
  </conditionalFormatting>
  <conditionalFormatting sqref="D206:G206">
    <cfRule type="expression" dxfId="818" priority="1367">
      <formula>OR($D206="(半角英数字：HPなどで公表している正式な表記)",$D206="")</formula>
    </cfRule>
  </conditionalFormatting>
  <conditionalFormatting sqref="D205:G205">
    <cfRule type="expression" dxfId="817" priority="1366">
      <formula>OR($D205="(日本語)",$D205="")</formula>
    </cfRule>
  </conditionalFormatting>
  <conditionalFormatting sqref="D34">
    <cfRule type="expression" dxfId="816" priority="1291">
      <formula>OR($D34="※選択してください",$D34="")</formula>
    </cfRule>
  </conditionalFormatting>
  <conditionalFormatting sqref="D204">
    <cfRule type="expression" dxfId="815" priority="1206">
      <formula>OR($D204="※選択してください",$D204="")</formula>
    </cfRule>
  </conditionalFormatting>
  <conditionalFormatting sqref="D32:G32">
    <cfRule type="expression" dxfId="814" priority="1133">
      <formula>OR($D32="(日本語)",$D32="")</formula>
    </cfRule>
  </conditionalFormatting>
  <conditionalFormatting sqref="D26:G26">
    <cfRule type="expression" dxfId="813" priority="1132">
      <formula>OR($D26="(半角英数字：HPなどで公表している正式な表記)",$D26="")</formula>
    </cfRule>
  </conditionalFormatting>
  <conditionalFormatting sqref="D25:G25">
    <cfRule type="expression" dxfId="812" priority="1131">
      <formula>OR($D25="(日本語)",$D25="")</formula>
    </cfRule>
  </conditionalFormatting>
  <conditionalFormatting sqref="D24">
    <cfRule type="expression" dxfId="811" priority="1128">
      <formula>OR($D24="※選択してください",$D24="")</formula>
    </cfRule>
  </conditionalFormatting>
  <conditionalFormatting sqref="D22:G22">
    <cfRule type="expression" dxfId="810" priority="1125">
      <formula>OR($D22="(日本語)",$D22="")</formula>
    </cfRule>
  </conditionalFormatting>
  <conditionalFormatting sqref="D16:G16">
    <cfRule type="expression" dxfId="809" priority="1124">
      <formula>OR($D16="(半角英数字：HPなどで公表している正式な表記)",$D16="")</formula>
    </cfRule>
  </conditionalFormatting>
  <conditionalFormatting sqref="D15:G15">
    <cfRule type="expression" dxfId="808" priority="1123">
      <formula>OR($D15="(日本語)",$D15="")</formula>
    </cfRule>
  </conditionalFormatting>
  <conditionalFormatting sqref="D14">
    <cfRule type="expression" dxfId="807" priority="1120">
      <formula>OR($D14="※選択してください",$D14="")</formula>
    </cfRule>
  </conditionalFormatting>
  <conditionalFormatting sqref="D12:G12">
    <cfRule type="expression" dxfId="806" priority="1117">
      <formula>OR($D12="(日本語)",$D12="")</formula>
    </cfRule>
  </conditionalFormatting>
  <conditionalFormatting sqref="D6:G6 D7:D8">
    <cfRule type="expression" dxfId="805" priority="1116">
      <formula>OR($D6="(半角英数字：HPなどで公表している正式な表記)",$D6="")</formula>
    </cfRule>
  </conditionalFormatting>
  <conditionalFormatting sqref="D5:G5">
    <cfRule type="expression" dxfId="804" priority="1115">
      <formula>OR($D5="(日本語)",$D5="")</formula>
    </cfRule>
  </conditionalFormatting>
  <conditionalFormatting sqref="D4">
    <cfRule type="expression" dxfId="803" priority="1112">
      <formula>OR($D4="※選択してください",$D4="")</formula>
    </cfRule>
  </conditionalFormatting>
  <conditionalFormatting sqref="D52:G52">
    <cfRule type="expression" dxfId="802" priority="1109">
      <formula>OR($D52="(日本語)",$D52="")</formula>
    </cfRule>
  </conditionalFormatting>
  <conditionalFormatting sqref="D46:G46">
    <cfRule type="expression" dxfId="801" priority="1108">
      <formula>OR($D46="(半角英数字：HPなどで公表している正式な表記)",$D46="")</formula>
    </cfRule>
  </conditionalFormatting>
  <conditionalFormatting sqref="D45:G45">
    <cfRule type="expression" dxfId="800" priority="1107">
      <formula>OR($D45="(日本語)",$D45="")</formula>
    </cfRule>
  </conditionalFormatting>
  <conditionalFormatting sqref="D44">
    <cfRule type="expression" dxfId="799" priority="1104">
      <formula>OR($D44="※選択してください",$D44="")</formula>
    </cfRule>
  </conditionalFormatting>
  <conditionalFormatting sqref="D62:G62">
    <cfRule type="expression" dxfId="798" priority="1101">
      <formula>OR($D62="(日本語)",$D62="")</formula>
    </cfRule>
  </conditionalFormatting>
  <conditionalFormatting sqref="D56:G56">
    <cfRule type="expression" dxfId="797" priority="1100">
      <formula>OR($D56="(半角英数字：HPなどで公表している正式な表記)",$D56="")</formula>
    </cfRule>
  </conditionalFormatting>
  <conditionalFormatting sqref="D55:G55">
    <cfRule type="expression" dxfId="796" priority="1099">
      <formula>OR($D55="(日本語)",$D55="")</formula>
    </cfRule>
  </conditionalFormatting>
  <conditionalFormatting sqref="D54">
    <cfRule type="expression" dxfId="795" priority="1096">
      <formula>OR($D54="※選択してください",$D54="")</formula>
    </cfRule>
  </conditionalFormatting>
  <conditionalFormatting sqref="D66:G66">
    <cfRule type="expression" dxfId="794" priority="1092">
      <formula>OR($D66="(半角英数字：HPなどで公表している正式な表記)",$D66="")</formula>
    </cfRule>
  </conditionalFormatting>
  <conditionalFormatting sqref="D65:G65">
    <cfRule type="expression" dxfId="793" priority="1091">
      <formula>OR($D65="(日本語)",$D65="")</formula>
    </cfRule>
  </conditionalFormatting>
  <conditionalFormatting sqref="D64">
    <cfRule type="expression" dxfId="792" priority="1088">
      <formula>OR($D64="※選択してください",$D64="")</formula>
    </cfRule>
  </conditionalFormatting>
  <conditionalFormatting sqref="D82:G82">
    <cfRule type="expression" dxfId="791" priority="1085">
      <formula>OR($D82="(日本語)",$D82="")</formula>
    </cfRule>
  </conditionalFormatting>
  <conditionalFormatting sqref="D76:G76">
    <cfRule type="expression" dxfId="790" priority="1084">
      <formula>OR($D76="(半角英数字：HPなどで公表している正式な表記)",$D76="")</formula>
    </cfRule>
  </conditionalFormatting>
  <conditionalFormatting sqref="D75:G75">
    <cfRule type="expression" dxfId="789" priority="1083">
      <formula>OR($D75="(日本語)",$D75="")</formula>
    </cfRule>
  </conditionalFormatting>
  <conditionalFormatting sqref="D74">
    <cfRule type="expression" dxfId="788" priority="1080">
      <formula>OR($D74="※選択してください",$D74="")</formula>
    </cfRule>
  </conditionalFormatting>
  <conditionalFormatting sqref="D86:G86">
    <cfRule type="expression" dxfId="787" priority="1076">
      <formula>OR($D86="(半角英数字：HPなどで公表している正式な表記)",$D86="")</formula>
    </cfRule>
  </conditionalFormatting>
  <conditionalFormatting sqref="D85:G85">
    <cfRule type="expression" dxfId="786" priority="1075">
      <formula>OR($D85="(日本語)",$D85="")</formula>
    </cfRule>
  </conditionalFormatting>
  <conditionalFormatting sqref="D84">
    <cfRule type="expression" dxfId="785" priority="1072">
      <formula>OR($D84="※選択してください",$D84="")</formula>
    </cfRule>
  </conditionalFormatting>
  <conditionalFormatting sqref="D102:G102">
    <cfRule type="expression" dxfId="784" priority="1069">
      <formula>OR($D102="(日本語)",$D102="")</formula>
    </cfRule>
  </conditionalFormatting>
  <conditionalFormatting sqref="D96:G96">
    <cfRule type="expression" dxfId="783" priority="1068">
      <formula>OR($D96="(半角英数字：HPなどで公表している正式な表記)",$D96="")</formula>
    </cfRule>
  </conditionalFormatting>
  <conditionalFormatting sqref="D95:G95">
    <cfRule type="expression" dxfId="782" priority="1067">
      <formula>OR($D95="(日本語)",$D95="")</formula>
    </cfRule>
  </conditionalFormatting>
  <conditionalFormatting sqref="D94">
    <cfRule type="expression" dxfId="781" priority="1064">
      <formula>OR($D94="※選択してください",$D94="")</formula>
    </cfRule>
  </conditionalFormatting>
  <conditionalFormatting sqref="D112:G112">
    <cfRule type="expression" dxfId="780" priority="1061">
      <formula>OR($D112="(日本語)",$D112="")</formula>
    </cfRule>
  </conditionalFormatting>
  <conditionalFormatting sqref="D106:G106">
    <cfRule type="expression" dxfId="779" priority="1060">
      <formula>OR($D106="(半角英数字：HPなどで公表している正式な表記)",$D106="")</formula>
    </cfRule>
  </conditionalFormatting>
  <conditionalFormatting sqref="D105:G105">
    <cfRule type="expression" dxfId="778" priority="1059">
      <formula>OR($D105="(日本語)",$D105="")</formula>
    </cfRule>
  </conditionalFormatting>
  <conditionalFormatting sqref="D104">
    <cfRule type="expression" dxfId="777" priority="1056">
      <formula>OR($D104="※選択してください",$D104="")</formula>
    </cfRule>
  </conditionalFormatting>
  <conditionalFormatting sqref="D122:G122">
    <cfRule type="expression" dxfId="776" priority="1053">
      <formula>OR($D122="(日本語)",$D122="")</formula>
    </cfRule>
  </conditionalFormatting>
  <conditionalFormatting sqref="D116:G116">
    <cfRule type="expression" dxfId="775" priority="1052">
      <formula>OR($D116="(半角英数字：HPなどで公表している正式な表記)",$D116="")</formula>
    </cfRule>
  </conditionalFormatting>
  <conditionalFormatting sqref="D115:G115">
    <cfRule type="expression" dxfId="774" priority="1051">
      <formula>OR($D115="(日本語)",$D115="")</formula>
    </cfRule>
  </conditionalFormatting>
  <conditionalFormatting sqref="D114">
    <cfRule type="expression" dxfId="773" priority="1048">
      <formula>OR($D114="※選択してください",$D114="")</formula>
    </cfRule>
  </conditionalFormatting>
  <conditionalFormatting sqref="D132:G132">
    <cfRule type="expression" dxfId="772" priority="1045">
      <formula>OR($D132="(日本語)",$D132="")</formula>
    </cfRule>
  </conditionalFormatting>
  <conditionalFormatting sqref="D126:G126">
    <cfRule type="expression" dxfId="771" priority="1044">
      <formula>OR($D126="(半角英数字：HPなどで公表している正式な表記)",$D126="")</formula>
    </cfRule>
  </conditionalFormatting>
  <conditionalFormatting sqref="D125:G125">
    <cfRule type="expression" dxfId="770" priority="1043">
      <formula>OR($D125="(日本語)",$D125="")</formula>
    </cfRule>
  </conditionalFormatting>
  <conditionalFormatting sqref="D124">
    <cfRule type="expression" dxfId="769" priority="1040">
      <formula>OR($D124="※選択してください",$D124="")</formula>
    </cfRule>
  </conditionalFormatting>
  <conditionalFormatting sqref="D142:G142">
    <cfRule type="expression" dxfId="768" priority="1037">
      <formula>OR($D142="(日本語)",$D142="")</formula>
    </cfRule>
  </conditionalFormatting>
  <conditionalFormatting sqref="D136:G136">
    <cfRule type="expression" dxfId="767" priority="1036">
      <formula>OR($D136="(半角英数字：HPなどで公表している正式な表記)",$D136="")</formula>
    </cfRule>
  </conditionalFormatting>
  <conditionalFormatting sqref="D135:G135">
    <cfRule type="expression" dxfId="766" priority="1035">
      <formula>OR($D135="(日本語)",$D135="")</formula>
    </cfRule>
  </conditionalFormatting>
  <conditionalFormatting sqref="D134">
    <cfRule type="expression" dxfId="765" priority="1032">
      <formula>OR($D134="※選択してください",$D134="")</formula>
    </cfRule>
  </conditionalFormatting>
  <conditionalFormatting sqref="D146:G146">
    <cfRule type="expression" dxfId="764" priority="1028">
      <formula>OR($D146="(半角英数字：HPなどで公表している正式な表記)",$D146="")</formula>
    </cfRule>
  </conditionalFormatting>
  <conditionalFormatting sqref="D145:G145">
    <cfRule type="expression" dxfId="763" priority="1027">
      <formula>OR($D145="(日本語)",$D145="")</formula>
    </cfRule>
  </conditionalFormatting>
  <conditionalFormatting sqref="D144">
    <cfRule type="expression" dxfId="762" priority="1024">
      <formula>OR($D144="※選択してください",$D144="")</formula>
    </cfRule>
  </conditionalFormatting>
  <conditionalFormatting sqref="D162:G162">
    <cfRule type="expression" dxfId="761" priority="1021">
      <formula>OR($D162="(日本語)",$D162="")</formula>
    </cfRule>
  </conditionalFormatting>
  <conditionalFormatting sqref="D156:G156">
    <cfRule type="expression" dxfId="760" priority="1020">
      <formula>OR($D156="(半角英数字：HPなどで公表している正式な表記)",$D156="")</formula>
    </cfRule>
  </conditionalFormatting>
  <conditionalFormatting sqref="D155:G155">
    <cfRule type="expression" dxfId="759" priority="1019">
      <formula>OR($D155="(日本語)",$D155="")</formula>
    </cfRule>
  </conditionalFormatting>
  <conditionalFormatting sqref="D154">
    <cfRule type="expression" dxfId="758" priority="1016">
      <formula>OR($D154="※選択してください",$D154="")</formula>
    </cfRule>
  </conditionalFormatting>
  <conditionalFormatting sqref="D172:G172">
    <cfRule type="expression" dxfId="757" priority="1013">
      <formula>OR($D172="(日本語)",$D172="")</formula>
    </cfRule>
  </conditionalFormatting>
  <conditionalFormatting sqref="D166:G166">
    <cfRule type="expression" dxfId="756" priority="1012">
      <formula>OR($D166="(半角英数字：HPなどで公表している正式な表記)",$D166="")</formula>
    </cfRule>
  </conditionalFormatting>
  <conditionalFormatting sqref="D165:G165">
    <cfRule type="expression" dxfId="755" priority="1011">
      <formula>OR($D165="(日本語)",$D165="")</formula>
    </cfRule>
  </conditionalFormatting>
  <conditionalFormatting sqref="D164">
    <cfRule type="expression" dxfId="754" priority="1008">
      <formula>OR($D164="※選択してください",$D164="")</formula>
    </cfRule>
  </conditionalFormatting>
  <conditionalFormatting sqref="D182:G182">
    <cfRule type="expression" dxfId="753" priority="1005">
      <formula>OR($D182="(日本語)",$D182="")</formula>
    </cfRule>
  </conditionalFormatting>
  <conditionalFormatting sqref="D176:G176">
    <cfRule type="expression" dxfId="752" priority="1004">
      <formula>OR($D176="(半角英数字：HPなどで公表している正式な表記)",$D176="")</formula>
    </cfRule>
  </conditionalFormatting>
  <conditionalFormatting sqref="D175:G175">
    <cfRule type="expression" dxfId="751" priority="1003">
      <formula>OR($D175="(日本語)",$D175="")</formula>
    </cfRule>
  </conditionalFormatting>
  <conditionalFormatting sqref="D174">
    <cfRule type="expression" dxfId="750" priority="1000">
      <formula>OR($D174="※選択してください",$D174="")</formula>
    </cfRule>
  </conditionalFormatting>
  <conditionalFormatting sqref="D192:G192">
    <cfRule type="expression" dxfId="749" priority="997">
      <formula>OR($D192="(日本語)",$D192="")</formula>
    </cfRule>
  </conditionalFormatting>
  <conditionalFormatting sqref="D186:G186">
    <cfRule type="expression" dxfId="748" priority="996">
      <formula>OR($D186="(半角英数字：HPなどで公表している正式な表記)",$D186="")</formula>
    </cfRule>
  </conditionalFormatting>
  <conditionalFormatting sqref="D185:G185">
    <cfRule type="expression" dxfId="747" priority="995">
      <formula>OR($D185="(日本語)",$D185="")</formula>
    </cfRule>
  </conditionalFormatting>
  <conditionalFormatting sqref="D184">
    <cfRule type="expression" dxfId="746" priority="992">
      <formula>OR($D184="※選択してください",$D184="")</formula>
    </cfRule>
  </conditionalFormatting>
  <conditionalFormatting sqref="D202:G202">
    <cfRule type="expression" dxfId="745" priority="989">
      <formula>OR($D202="(日本語)",$D202="")</formula>
    </cfRule>
  </conditionalFormatting>
  <conditionalFormatting sqref="D196:G196">
    <cfRule type="expression" dxfId="744" priority="988">
      <formula>OR($D196="(半角英数字：HPなどで公表している正式な表記)",$D196="")</formula>
    </cfRule>
  </conditionalFormatting>
  <conditionalFormatting sqref="D195:G195">
    <cfRule type="expression" dxfId="743" priority="987">
      <formula>OR($D195="(日本語)",$D195="")</formula>
    </cfRule>
  </conditionalFormatting>
  <conditionalFormatting sqref="D194">
    <cfRule type="expression" dxfId="742" priority="984">
      <formula>OR($D194="※選択してください",$D194="")</formula>
    </cfRule>
  </conditionalFormatting>
  <conditionalFormatting sqref="D222:G222">
    <cfRule type="expression" dxfId="741" priority="981">
      <formula>OR($D222="(日本語)",$D222="")</formula>
    </cfRule>
  </conditionalFormatting>
  <conditionalFormatting sqref="D216:G216">
    <cfRule type="expression" dxfId="740" priority="980">
      <formula>OR($D216="(半角英数字：HPなどで公表している正式な表記)",$D216="")</formula>
    </cfRule>
  </conditionalFormatting>
  <conditionalFormatting sqref="D215:G215">
    <cfRule type="expression" dxfId="739" priority="979">
      <formula>OR($D215="(日本語)",$D215="")</formula>
    </cfRule>
  </conditionalFormatting>
  <conditionalFormatting sqref="D214">
    <cfRule type="expression" dxfId="738" priority="976">
      <formula>OR($D214="※選択してください",$D214="")</formula>
    </cfRule>
  </conditionalFormatting>
  <conditionalFormatting sqref="D232:G232">
    <cfRule type="expression" dxfId="737" priority="973">
      <formula>OR($D232="(日本語)",$D232="")</formula>
    </cfRule>
  </conditionalFormatting>
  <conditionalFormatting sqref="D226:G226">
    <cfRule type="expression" dxfId="736" priority="972">
      <formula>OR($D226="(半角英数字：HPなどで公表している正式な表記)",$D226="")</formula>
    </cfRule>
  </conditionalFormatting>
  <conditionalFormatting sqref="D225:G225">
    <cfRule type="expression" dxfId="735" priority="971">
      <formula>OR($D225="(日本語)",$D225="")</formula>
    </cfRule>
  </conditionalFormatting>
  <conditionalFormatting sqref="D224">
    <cfRule type="expression" dxfId="734" priority="968">
      <formula>OR($D224="※選択してください",$D224="")</formula>
    </cfRule>
  </conditionalFormatting>
  <conditionalFormatting sqref="D242:G242">
    <cfRule type="expression" dxfId="733" priority="965">
      <formula>OR($D242="(日本語)",$D242="")</formula>
    </cfRule>
  </conditionalFormatting>
  <conditionalFormatting sqref="D236:G236">
    <cfRule type="expression" dxfId="732" priority="964">
      <formula>OR($D236="(半角英数字：HPなどで公表している正式な表記)",$D236="")</formula>
    </cfRule>
  </conditionalFormatting>
  <conditionalFormatting sqref="D235:G235">
    <cfRule type="expression" dxfId="731" priority="963">
      <formula>OR($D235="(日本語)",$D235="")</formula>
    </cfRule>
  </conditionalFormatting>
  <conditionalFormatting sqref="D234">
    <cfRule type="expression" dxfId="730" priority="960">
      <formula>OR($D234="※選択してください",$D234="")</formula>
    </cfRule>
  </conditionalFormatting>
  <conditionalFormatting sqref="D252:G252">
    <cfRule type="expression" dxfId="729" priority="949">
      <formula>OR($D252="(日本語)",$D252="")</formula>
    </cfRule>
  </conditionalFormatting>
  <conditionalFormatting sqref="D246:G246">
    <cfRule type="expression" dxfId="728" priority="948">
      <formula>OR($D246="(半角英数字：HPなどで公表している正式な表記)",$D246="")</formula>
    </cfRule>
  </conditionalFormatting>
  <conditionalFormatting sqref="D245:G245">
    <cfRule type="expression" dxfId="727" priority="947">
      <formula>OR($D245="(日本語)",$D245="")</formula>
    </cfRule>
  </conditionalFormatting>
  <conditionalFormatting sqref="D244">
    <cfRule type="expression" dxfId="726" priority="944">
      <formula>OR($D244="※選択してください",$D244="")</formula>
    </cfRule>
  </conditionalFormatting>
  <conditionalFormatting sqref="D262:G262">
    <cfRule type="expression" dxfId="725" priority="941">
      <formula>OR($D262="(日本語)",$D262="")</formula>
    </cfRule>
  </conditionalFormatting>
  <conditionalFormatting sqref="D256:G256">
    <cfRule type="expression" dxfId="724" priority="940">
      <formula>OR($D256="(半角英数字：HPなどで公表している正式な表記)",$D256="")</formula>
    </cfRule>
  </conditionalFormatting>
  <conditionalFormatting sqref="D255:G255">
    <cfRule type="expression" dxfId="723" priority="939">
      <formula>OR($D255="(日本語)",$D255="")</formula>
    </cfRule>
  </conditionalFormatting>
  <conditionalFormatting sqref="D254">
    <cfRule type="expression" dxfId="722" priority="936">
      <formula>OR($D254="※選択してください",$D254="")</formula>
    </cfRule>
  </conditionalFormatting>
  <conditionalFormatting sqref="D272:G272">
    <cfRule type="expression" dxfId="721" priority="933">
      <formula>OR($D272="(日本語)",$D272="")</formula>
    </cfRule>
  </conditionalFormatting>
  <conditionalFormatting sqref="D266:G266">
    <cfRule type="expression" dxfId="720" priority="932">
      <formula>OR($D266="(半角英数字：HPなどで公表している正式な表記)",$D266="")</formula>
    </cfRule>
  </conditionalFormatting>
  <conditionalFormatting sqref="D282:G282">
    <cfRule type="expression" dxfId="719" priority="925">
      <formula>OR($D282="(日本語)",$D282="")</formula>
    </cfRule>
  </conditionalFormatting>
  <conditionalFormatting sqref="D276:G276">
    <cfRule type="expression" dxfId="718" priority="924">
      <formula>OR($D276="(半角英数字：HPなどで公表している正式な表記)",$D276="")</formula>
    </cfRule>
  </conditionalFormatting>
  <conditionalFormatting sqref="D292:G292">
    <cfRule type="expression" dxfId="717" priority="917">
      <formula>OR($D292="(日本語)",$D292="")</formula>
    </cfRule>
  </conditionalFormatting>
  <conditionalFormatting sqref="D286:G286">
    <cfRule type="expression" dxfId="716" priority="916">
      <formula>OR($D286="(半角英数字：HPなどで公表している正式な表記)",$D286="")</formula>
    </cfRule>
  </conditionalFormatting>
  <conditionalFormatting sqref="D302:G302">
    <cfRule type="expression" dxfId="715" priority="909">
      <formula>OR($D302="(日本語)",$D302="")</formula>
    </cfRule>
  </conditionalFormatting>
  <conditionalFormatting sqref="D296:G296">
    <cfRule type="expression" dxfId="714" priority="908">
      <formula>OR($D296="(半角英数字：HPなどで公表している正式な表記)",$D296="")</formula>
    </cfRule>
  </conditionalFormatting>
  <conditionalFormatting sqref="D312:G312">
    <cfRule type="expression" dxfId="713" priority="901">
      <formula>OR($D312="(日本語)",$D312="")</formula>
    </cfRule>
  </conditionalFormatting>
  <conditionalFormatting sqref="D306:G306">
    <cfRule type="expression" dxfId="712" priority="900">
      <formula>OR($D306="(半角英数字：HPなどで公表している正式な表記)",$D306="")</formula>
    </cfRule>
  </conditionalFormatting>
  <conditionalFormatting sqref="D322:G322">
    <cfRule type="expression" dxfId="711" priority="893">
      <formula>OR($D322="(日本語)",$D322="")</formula>
    </cfRule>
  </conditionalFormatting>
  <conditionalFormatting sqref="D316:G316">
    <cfRule type="expression" dxfId="710" priority="892">
      <formula>OR($D316="(半角英数字：HPなどで公表している正式な表記)",$D316="")</formula>
    </cfRule>
  </conditionalFormatting>
  <conditionalFormatting sqref="D332:G332">
    <cfRule type="expression" dxfId="709" priority="885">
      <formula>OR($D332="(日本語)",$D332="")</formula>
    </cfRule>
  </conditionalFormatting>
  <conditionalFormatting sqref="D326:G326">
    <cfRule type="expression" dxfId="708" priority="884">
      <formula>OR($D326="(半角英数字：HPなどで公表している正式な表記)",$D326="")</formula>
    </cfRule>
  </conditionalFormatting>
  <conditionalFormatting sqref="D342:G342">
    <cfRule type="expression" dxfId="707" priority="877">
      <formula>OR($D342="(日本語)",$D342="")</formula>
    </cfRule>
  </conditionalFormatting>
  <conditionalFormatting sqref="D336:G336">
    <cfRule type="expression" dxfId="706" priority="876">
      <formula>OR($D336="(半角英数字：HPなどで公表している正式な表記)",$D336="")</formula>
    </cfRule>
  </conditionalFormatting>
  <conditionalFormatting sqref="D352:G352">
    <cfRule type="expression" dxfId="705" priority="869">
      <formula>OR($D352="(日本語)",$D352="")</formula>
    </cfRule>
  </conditionalFormatting>
  <conditionalFormatting sqref="D346:G346">
    <cfRule type="expression" dxfId="704" priority="868">
      <formula>OR($D346="(半角英数字：HPなどで公表している正式な表記)",$D346="")</formula>
    </cfRule>
  </conditionalFormatting>
  <conditionalFormatting sqref="D362:G362">
    <cfRule type="expression" dxfId="703" priority="861">
      <formula>OR($D362="(日本語)",$D362="")</formula>
    </cfRule>
  </conditionalFormatting>
  <conditionalFormatting sqref="D356:G356">
    <cfRule type="expression" dxfId="702" priority="860">
      <formula>OR($D356="(半角英数字：HPなどで公表している正式な表記)",$D356="")</formula>
    </cfRule>
  </conditionalFormatting>
  <conditionalFormatting sqref="D372:G372">
    <cfRule type="expression" dxfId="701" priority="853">
      <formula>OR($D372="(日本語)",$D372="")</formula>
    </cfRule>
  </conditionalFormatting>
  <conditionalFormatting sqref="D366:G366">
    <cfRule type="expression" dxfId="700" priority="852">
      <formula>OR($D366="(半角英数字：HPなどで公表している正式な表記)",$D366="")</formula>
    </cfRule>
  </conditionalFormatting>
  <conditionalFormatting sqref="D382:G382">
    <cfRule type="expression" dxfId="699" priority="845">
      <formula>OR($D382="(日本語)",$D382="")</formula>
    </cfRule>
  </conditionalFormatting>
  <conditionalFormatting sqref="D376:G376">
    <cfRule type="expression" dxfId="698" priority="844">
      <formula>OR($D376="(半角英数字：HPなどで公表している正式な表記)",$D376="")</formula>
    </cfRule>
  </conditionalFormatting>
  <conditionalFormatting sqref="D392:G392">
    <cfRule type="expression" dxfId="697" priority="837">
      <formula>OR($D392="(日本語)",$D392="")</formula>
    </cfRule>
  </conditionalFormatting>
  <conditionalFormatting sqref="D386:G386">
    <cfRule type="expression" dxfId="696" priority="836">
      <formula>OR($D386="(半角英数字：HPなどで公表している正式な表記)",$D386="")</formula>
    </cfRule>
  </conditionalFormatting>
  <conditionalFormatting sqref="D402:G402">
    <cfRule type="expression" dxfId="695" priority="829">
      <formula>OR($D402="(日本語)",$D402="")</formula>
    </cfRule>
  </conditionalFormatting>
  <conditionalFormatting sqref="D396:G396">
    <cfRule type="expression" dxfId="694" priority="828">
      <formula>OR($D396="(半角英数字：HPなどで公表している正式な表記)",$D396="")</formula>
    </cfRule>
  </conditionalFormatting>
  <conditionalFormatting sqref="D412:G412">
    <cfRule type="expression" dxfId="693" priority="821">
      <formula>OR($D412="(日本語)",$D412="")</formula>
    </cfRule>
  </conditionalFormatting>
  <conditionalFormatting sqref="D406:G406">
    <cfRule type="expression" dxfId="692" priority="820">
      <formula>OR($D406="(半角英数字：HPなどで公表している正式な表記)",$D406="")</formula>
    </cfRule>
  </conditionalFormatting>
  <conditionalFormatting sqref="D422:G422">
    <cfRule type="expression" dxfId="691" priority="813">
      <formula>OR($D422="(日本語)",$D422="")</formula>
    </cfRule>
  </conditionalFormatting>
  <conditionalFormatting sqref="D416:G416">
    <cfRule type="expression" dxfId="690" priority="812">
      <formula>OR($D416="(半角英数字：HPなどで公表している正式な表記)",$D416="")</formula>
    </cfRule>
  </conditionalFormatting>
  <conditionalFormatting sqref="D432:G432">
    <cfRule type="expression" dxfId="689" priority="805">
      <formula>OR($D432="(日本語)",$D432="")</formula>
    </cfRule>
  </conditionalFormatting>
  <conditionalFormatting sqref="D426:G426">
    <cfRule type="expression" dxfId="688" priority="804">
      <formula>OR($D426="(半角英数字：HPなどで公表している正式な表記)",$D426="")</formula>
    </cfRule>
  </conditionalFormatting>
  <conditionalFormatting sqref="D442:G442">
    <cfRule type="expression" dxfId="687" priority="797">
      <formula>OR($D442="(日本語)",$D442="")</formula>
    </cfRule>
  </conditionalFormatting>
  <conditionalFormatting sqref="D436:G436">
    <cfRule type="expression" dxfId="686" priority="796">
      <formula>OR($D436="(半角英数字：HPなどで公表している正式な表記)",$D436="")</formula>
    </cfRule>
  </conditionalFormatting>
  <conditionalFormatting sqref="D452:G452">
    <cfRule type="expression" dxfId="685" priority="789">
      <formula>OR($D452="(日本語)",$D452="")</formula>
    </cfRule>
  </conditionalFormatting>
  <conditionalFormatting sqref="D446:G446">
    <cfRule type="expression" dxfId="684" priority="788">
      <formula>OR($D446="(半角英数字：HPなどで公表している正式な表記)",$D446="")</formula>
    </cfRule>
  </conditionalFormatting>
  <conditionalFormatting sqref="D462:G462">
    <cfRule type="expression" dxfId="683" priority="781">
      <formula>OR($D462="(日本語)",$D462="")</formula>
    </cfRule>
  </conditionalFormatting>
  <conditionalFormatting sqref="D456:G456">
    <cfRule type="expression" dxfId="682" priority="780">
      <formula>OR($D456="(半角英数字：HPなどで公表している正式な表記)",$D456="")</formula>
    </cfRule>
  </conditionalFormatting>
  <conditionalFormatting sqref="D472:G472">
    <cfRule type="expression" dxfId="681" priority="773">
      <formula>OR($D472="(日本語)",$D472="")</formula>
    </cfRule>
  </conditionalFormatting>
  <conditionalFormatting sqref="D466:G466">
    <cfRule type="expression" dxfId="680" priority="772">
      <formula>OR($D466="(半角英数字：HPなどで公表している正式な表記)",$D466="")</formula>
    </cfRule>
  </conditionalFormatting>
  <conditionalFormatting sqref="D482:G482">
    <cfRule type="expression" dxfId="679" priority="765">
      <formula>OR($D482="(日本語)",$D482="")</formula>
    </cfRule>
  </conditionalFormatting>
  <conditionalFormatting sqref="D476:G476">
    <cfRule type="expression" dxfId="678" priority="764">
      <formula>OR($D476="(半角英数字：HPなどで公表している正式な表記)",$D476="")</formula>
    </cfRule>
  </conditionalFormatting>
  <conditionalFormatting sqref="D492:G492">
    <cfRule type="expression" dxfId="677" priority="757">
      <formula>OR($D492="(日本語)",$D492="")</formula>
    </cfRule>
  </conditionalFormatting>
  <conditionalFormatting sqref="D486:G486">
    <cfRule type="expression" dxfId="676" priority="756">
      <formula>OR($D486="(半角英数字：HPなどで公表している正式な表記)",$D486="")</formula>
    </cfRule>
  </conditionalFormatting>
  <conditionalFormatting sqref="D502:G502">
    <cfRule type="expression" dxfId="675" priority="749">
      <formula>OR($D502="(日本語)",$D502="")</formula>
    </cfRule>
  </conditionalFormatting>
  <conditionalFormatting sqref="D496:G496">
    <cfRule type="expression" dxfId="674" priority="748">
      <formula>OR($D496="(半角英数字：HPなどで公表している正式な表記)",$D496="")</formula>
    </cfRule>
  </conditionalFormatting>
  <conditionalFormatting sqref="D265:G265">
    <cfRule type="expression" dxfId="673" priority="741">
      <formula>OR($D265="(日本語)",$D265="")</formula>
    </cfRule>
  </conditionalFormatting>
  <conditionalFormatting sqref="D264">
    <cfRule type="expression" dxfId="672" priority="738">
      <formula>OR($D264="※選択してください",$D264="")</formula>
    </cfRule>
  </conditionalFormatting>
  <conditionalFormatting sqref="D275:G275">
    <cfRule type="expression" dxfId="671" priority="735">
      <formula>OR($D275="(日本語)",$D275="")</formula>
    </cfRule>
  </conditionalFormatting>
  <conditionalFormatting sqref="D274">
    <cfRule type="expression" dxfId="670" priority="732">
      <formula>OR($D274="※選択してください",$D274="")</formula>
    </cfRule>
  </conditionalFormatting>
  <conditionalFormatting sqref="D285:G285">
    <cfRule type="expression" dxfId="669" priority="729">
      <formula>OR($D285="(日本語)",$D285="")</formula>
    </cfRule>
  </conditionalFormatting>
  <conditionalFormatting sqref="D284">
    <cfRule type="expression" dxfId="668" priority="726">
      <formula>OR($D284="※選択してください",$D284="")</formula>
    </cfRule>
  </conditionalFormatting>
  <conditionalFormatting sqref="D295:G295">
    <cfRule type="expression" dxfId="667" priority="723">
      <formula>OR($D295="(日本語)",$D295="")</formula>
    </cfRule>
  </conditionalFormatting>
  <conditionalFormatting sqref="D294">
    <cfRule type="expression" dxfId="666" priority="720">
      <formula>OR($D294="※選択してください",$D294="")</formula>
    </cfRule>
  </conditionalFormatting>
  <conditionalFormatting sqref="D305:G305">
    <cfRule type="expression" dxfId="665" priority="717">
      <formula>OR($D305="(日本語)",$D305="")</formula>
    </cfRule>
  </conditionalFormatting>
  <conditionalFormatting sqref="D304">
    <cfRule type="expression" dxfId="664" priority="714">
      <formula>OR($D304="※選択してください",$D304="")</formula>
    </cfRule>
  </conditionalFormatting>
  <conditionalFormatting sqref="D315:G315">
    <cfRule type="expression" dxfId="663" priority="711">
      <formula>OR($D315="(日本語)",$D315="")</formula>
    </cfRule>
  </conditionalFormatting>
  <conditionalFormatting sqref="D314">
    <cfRule type="expression" dxfId="662" priority="708">
      <formula>OR($D314="※選択してください",$D314="")</formula>
    </cfRule>
  </conditionalFormatting>
  <conditionalFormatting sqref="D325:G325">
    <cfRule type="expression" dxfId="661" priority="705">
      <formula>OR($D325="(日本語)",$D325="")</formula>
    </cfRule>
  </conditionalFormatting>
  <conditionalFormatting sqref="D324">
    <cfRule type="expression" dxfId="660" priority="702">
      <formula>OR($D324="※選択してください",$D324="")</formula>
    </cfRule>
  </conditionalFormatting>
  <conditionalFormatting sqref="D335:G335">
    <cfRule type="expression" dxfId="659" priority="699">
      <formula>OR($D335="(日本語)",$D335="")</formula>
    </cfRule>
  </conditionalFormatting>
  <conditionalFormatting sqref="D334">
    <cfRule type="expression" dxfId="658" priority="696">
      <formula>OR($D334="※選択してください",$D334="")</formula>
    </cfRule>
  </conditionalFormatting>
  <conditionalFormatting sqref="D345:G345">
    <cfRule type="expression" dxfId="657" priority="693">
      <formula>OR($D345="(日本語)",$D345="")</formula>
    </cfRule>
  </conditionalFormatting>
  <conditionalFormatting sqref="D344">
    <cfRule type="expression" dxfId="656" priority="690">
      <formula>OR($D344="※選択してください",$D344="")</formula>
    </cfRule>
  </conditionalFormatting>
  <conditionalFormatting sqref="D365:G365">
    <cfRule type="expression" dxfId="655" priority="687">
      <formula>OR($D365="(日本語)",$D365="")</formula>
    </cfRule>
  </conditionalFormatting>
  <conditionalFormatting sqref="D364">
    <cfRule type="expression" dxfId="654" priority="684">
      <formula>OR($D364="※選択してください",$D364="")</formula>
    </cfRule>
  </conditionalFormatting>
  <conditionalFormatting sqref="D375:G375">
    <cfRule type="expression" dxfId="653" priority="681">
      <formula>OR($D375="(日本語)",$D375="")</formula>
    </cfRule>
  </conditionalFormatting>
  <conditionalFormatting sqref="D374">
    <cfRule type="expression" dxfId="652" priority="678">
      <formula>OR($D374="※選択してください",$D374="")</formula>
    </cfRule>
  </conditionalFormatting>
  <conditionalFormatting sqref="D385:G385">
    <cfRule type="expression" dxfId="651" priority="675">
      <formula>OR($D385="(日本語)",$D385="")</formula>
    </cfRule>
  </conditionalFormatting>
  <conditionalFormatting sqref="D384">
    <cfRule type="expression" dxfId="650" priority="672">
      <formula>OR($D384="※選択してください",$D384="")</formula>
    </cfRule>
  </conditionalFormatting>
  <conditionalFormatting sqref="D395:G395">
    <cfRule type="expression" dxfId="649" priority="669">
      <formula>OR($D395="(日本語)",$D395="")</formula>
    </cfRule>
  </conditionalFormatting>
  <conditionalFormatting sqref="D394">
    <cfRule type="expression" dxfId="648" priority="666">
      <formula>OR($D394="※選択してください",$D394="")</formula>
    </cfRule>
  </conditionalFormatting>
  <conditionalFormatting sqref="D405:G405">
    <cfRule type="expression" dxfId="647" priority="663">
      <formula>OR($D405="(日本語)",$D405="")</formula>
    </cfRule>
  </conditionalFormatting>
  <conditionalFormatting sqref="D404">
    <cfRule type="expression" dxfId="646" priority="660">
      <formula>OR($D404="※選択してください",$D404="")</formula>
    </cfRule>
  </conditionalFormatting>
  <conditionalFormatting sqref="D415:G415">
    <cfRule type="expression" dxfId="645" priority="657">
      <formula>OR($D415="(日本語)",$D415="")</formula>
    </cfRule>
  </conditionalFormatting>
  <conditionalFormatting sqref="D414">
    <cfRule type="expression" dxfId="644" priority="654">
      <formula>OR($D414="※選択してください",$D414="")</formula>
    </cfRule>
  </conditionalFormatting>
  <conditionalFormatting sqref="D425:G425">
    <cfRule type="expression" dxfId="643" priority="651">
      <formula>OR($D425="(日本語)",$D425="")</formula>
    </cfRule>
  </conditionalFormatting>
  <conditionalFormatting sqref="D424">
    <cfRule type="expression" dxfId="642" priority="648">
      <formula>OR($D424="※選択してください",$D424="")</formula>
    </cfRule>
  </conditionalFormatting>
  <conditionalFormatting sqref="D435:G435">
    <cfRule type="expression" dxfId="641" priority="645">
      <formula>OR($D435="(日本語)",$D435="")</formula>
    </cfRule>
  </conditionalFormatting>
  <conditionalFormatting sqref="D434">
    <cfRule type="expression" dxfId="640" priority="642">
      <formula>OR($D434="※選択してください",$D434="")</formula>
    </cfRule>
  </conditionalFormatting>
  <conditionalFormatting sqref="D445:G445">
    <cfRule type="expression" dxfId="639" priority="639">
      <formula>OR($D445="(日本語)",$D445="")</formula>
    </cfRule>
  </conditionalFormatting>
  <conditionalFormatting sqref="D444">
    <cfRule type="expression" dxfId="638" priority="636">
      <formula>OR($D444="※選択してください",$D444="")</formula>
    </cfRule>
  </conditionalFormatting>
  <conditionalFormatting sqref="D455:G455">
    <cfRule type="expression" dxfId="637" priority="633">
      <formula>OR($D455="(日本語)",$D455="")</formula>
    </cfRule>
  </conditionalFormatting>
  <conditionalFormatting sqref="D454">
    <cfRule type="expression" dxfId="636" priority="630">
      <formula>OR($D454="※選択してください",$D454="")</formula>
    </cfRule>
  </conditionalFormatting>
  <conditionalFormatting sqref="D465:G465">
    <cfRule type="expression" dxfId="635" priority="627">
      <formula>OR($D465="(日本語)",$D465="")</formula>
    </cfRule>
  </conditionalFormatting>
  <conditionalFormatting sqref="D464">
    <cfRule type="expression" dxfId="634" priority="624">
      <formula>OR($D464="※選択してください",$D464="")</formula>
    </cfRule>
  </conditionalFormatting>
  <conditionalFormatting sqref="D475:G475">
    <cfRule type="expression" dxfId="633" priority="621">
      <formula>OR($D475="(日本語)",$D475="")</formula>
    </cfRule>
  </conditionalFormatting>
  <conditionalFormatting sqref="D474">
    <cfRule type="expression" dxfId="632" priority="618">
      <formula>OR($D474="※選択してください",$D474="")</formula>
    </cfRule>
  </conditionalFormatting>
  <conditionalFormatting sqref="D485:G485">
    <cfRule type="expression" dxfId="631" priority="615">
      <formula>OR($D485="(日本語)",$D485="")</formula>
    </cfRule>
  </conditionalFormatting>
  <conditionalFormatting sqref="D484">
    <cfRule type="expression" dxfId="630" priority="612">
      <formula>OR($D484="※選択してください",$D484="")</formula>
    </cfRule>
  </conditionalFormatting>
  <conditionalFormatting sqref="D495:G495">
    <cfRule type="expression" dxfId="629" priority="609">
      <formula>OR($D495="(日本語)",$D495="")</formula>
    </cfRule>
  </conditionalFormatting>
  <conditionalFormatting sqref="D494">
    <cfRule type="expression" dxfId="628" priority="606">
      <formula>OR($D494="※選択してください",$D494="")</formula>
    </cfRule>
  </conditionalFormatting>
  <conditionalFormatting sqref="D355:G355">
    <cfRule type="expression" dxfId="627" priority="603">
      <formula>OR($D355="(日本語)",$D355="")</formula>
    </cfRule>
  </conditionalFormatting>
  <conditionalFormatting sqref="D354">
    <cfRule type="expression" dxfId="626" priority="600">
      <formula>OR($D354="※選択してください",$D354="")</formula>
    </cfRule>
  </conditionalFormatting>
  <conditionalFormatting sqref="D67:D68">
    <cfRule type="expression" dxfId="625" priority="592">
      <formula>OR($D67="(半角英数字：HPなどで公表している正式な表記)",$D67="")</formula>
    </cfRule>
  </conditionalFormatting>
  <conditionalFormatting sqref="D87:D88">
    <cfRule type="expression" dxfId="624" priority="590">
      <formula>OR($D87="(半角英数字：HPなどで公表している正式な表記)",$D87="")</formula>
    </cfRule>
  </conditionalFormatting>
  <conditionalFormatting sqref="D147:D148">
    <cfRule type="expression" dxfId="623" priority="585">
      <formula>OR($D147="(半角英数字：HPなどで公表している正式な表記)",$D147="")</formula>
    </cfRule>
  </conditionalFormatting>
  <conditionalFormatting sqref="D11">
    <cfRule type="expression" dxfId="622" priority="549">
      <formula>OR($D11="(半角英数字)",$D11="")</formula>
    </cfRule>
  </conditionalFormatting>
  <conditionalFormatting sqref="D10">
    <cfRule type="expression" dxfId="621" priority="548">
      <formula>OR($D10="(半角数字)",$D10="")</formula>
    </cfRule>
  </conditionalFormatting>
  <conditionalFormatting sqref="D9">
    <cfRule type="expression" dxfId="620" priority="547">
      <formula>OR($D9="(州、省以下)",$D9="")</formula>
    </cfRule>
  </conditionalFormatting>
  <conditionalFormatting sqref="D17:D18">
    <cfRule type="expression" dxfId="619" priority="546">
      <formula>OR($D17="(半角英数字：HPなどで公表している正式な表記)",$D17="")</formula>
    </cfRule>
  </conditionalFormatting>
  <conditionalFormatting sqref="D21">
    <cfRule type="expression" dxfId="618" priority="545">
      <formula>OR($D21="(半角英数字)",$D21="")</formula>
    </cfRule>
  </conditionalFormatting>
  <conditionalFormatting sqref="D20">
    <cfRule type="expression" dxfId="617" priority="544">
      <formula>OR($D20="(半角数字)",$D20="")</formula>
    </cfRule>
  </conditionalFormatting>
  <conditionalFormatting sqref="D19">
    <cfRule type="expression" dxfId="616" priority="543">
      <formula>OR($D19="(州、省以下)",$D19="")</formula>
    </cfRule>
  </conditionalFormatting>
  <conditionalFormatting sqref="D27:D28">
    <cfRule type="expression" dxfId="615" priority="542">
      <formula>OR($D27="(半角英数字：HPなどで公表している正式な表記)",$D27="")</formula>
    </cfRule>
  </conditionalFormatting>
  <conditionalFormatting sqref="D31">
    <cfRule type="expression" dxfId="614" priority="541">
      <formula>OR($D31="(半角英数字)",$D31="")</formula>
    </cfRule>
  </conditionalFormatting>
  <conditionalFormatting sqref="D30">
    <cfRule type="expression" dxfId="613" priority="540">
      <formula>OR($D30="(半角数字)",$D30="")</formula>
    </cfRule>
  </conditionalFormatting>
  <conditionalFormatting sqref="D29">
    <cfRule type="expression" dxfId="612" priority="539">
      <formula>OR($D29="(州、省以下)",$D29="")</formula>
    </cfRule>
  </conditionalFormatting>
  <conditionalFormatting sqref="D37:D38">
    <cfRule type="expression" dxfId="611" priority="538">
      <formula>OR($D37="(半角英数字：HPなどで公表している正式な表記)",$D37="")</formula>
    </cfRule>
  </conditionalFormatting>
  <conditionalFormatting sqref="D41">
    <cfRule type="expression" dxfId="610" priority="537">
      <formula>OR($D41="(半角英数字)",$D41="")</formula>
    </cfRule>
  </conditionalFormatting>
  <conditionalFormatting sqref="D40">
    <cfRule type="expression" dxfId="609" priority="536">
      <formula>OR($D40="(半角数字)",$D40="")</formula>
    </cfRule>
  </conditionalFormatting>
  <conditionalFormatting sqref="D39">
    <cfRule type="expression" dxfId="608" priority="535">
      <formula>OR($D39="(州、省以下)",$D39="")</formula>
    </cfRule>
  </conditionalFormatting>
  <conditionalFormatting sqref="D47:D48">
    <cfRule type="expression" dxfId="607" priority="534">
      <formula>OR($D47="(半角英数字：HPなどで公表している正式な表記)",$D47="")</formula>
    </cfRule>
  </conditionalFormatting>
  <conditionalFormatting sqref="D51">
    <cfRule type="expression" dxfId="606" priority="533">
      <formula>OR($D51="(半角英数字)",$D51="")</formula>
    </cfRule>
  </conditionalFormatting>
  <conditionalFormatting sqref="D50">
    <cfRule type="expression" dxfId="605" priority="532">
      <formula>OR($D50="(半角数字)",$D50="")</formula>
    </cfRule>
  </conditionalFormatting>
  <conditionalFormatting sqref="D49">
    <cfRule type="expression" dxfId="604" priority="531">
      <formula>OR($D49="(州、省以下)",$D49="")</formula>
    </cfRule>
  </conditionalFormatting>
  <conditionalFormatting sqref="D57:D58">
    <cfRule type="expression" dxfId="603" priority="530">
      <formula>OR($D57="(半角英数字：HPなどで公表している正式な表記)",$D57="")</formula>
    </cfRule>
  </conditionalFormatting>
  <conditionalFormatting sqref="D61">
    <cfRule type="expression" dxfId="602" priority="529">
      <formula>OR($D61="(半角英数字)",$D61="")</formula>
    </cfRule>
  </conditionalFormatting>
  <conditionalFormatting sqref="D60">
    <cfRule type="expression" dxfId="601" priority="528">
      <formula>OR($D60="(半角数字)",$D60="")</formula>
    </cfRule>
  </conditionalFormatting>
  <conditionalFormatting sqref="D59">
    <cfRule type="expression" dxfId="600" priority="527">
      <formula>OR($D59="(州、省以下)",$D59="")</formula>
    </cfRule>
  </conditionalFormatting>
  <conditionalFormatting sqref="D77:D78">
    <cfRule type="expression" dxfId="599" priority="526">
      <formula>OR($D77="(半角英数字：HPなどで公表している正式な表記)",$D77="")</formula>
    </cfRule>
  </conditionalFormatting>
  <conditionalFormatting sqref="D81">
    <cfRule type="expression" dxfId="598" priority="525">
      <formula>OR($D81="(半角英数字)",$D81="")</formula>
    </cfRule>
  </conditionalFormatting>
  <conditionalFormatting sqref="D80">
    <cfRule type="expression" dxfId="597" priority="524">
      <formula>OR($D80="(半角数字)",$D80="")</formula>
    </cfRule>
  </conditionalFormatting>
  <conditionalFormatting sqref="D79">
    <cfRule type="expression" dxfId="596" priority="523">
      <formula>OR($D79="(州、省以下)",$D79="")</formula>
    </cfRule>
  </conditionalFormatting>
  <conditionalFormatting sqref="D97:D98">
    <cfRule type="expression" dxfId="595" priority="522">
      <formula>OR($D97="(半角英数字：HPなどで公表している正式な表記)",$D97="")</formula>
    </cfRule>
  </conditionalFormatting>
  <conditionalFormatting sqref="D101">
    <cfRule type="expression" dxfId="594" priority="521">
      <formula>OR($D101="(半角英数字)",$D101="")</formula>
    </cfRule>
  </conditionalFormatting>
  <conditionalFormatting sqref="D100">
    <cfRule type="expression" dxfId="593" priority="520">
      <formula>OR($D100="(半角数字)",$D100="")</formula>
    </cfRule>
  </conditionalFormatting>
  <conditionalFormatting sqref="D99">
    <cfRule type="expression" dxfId="592" priority="519">
      <formula>OR($D99="(州、省以下)",$D99="")</formula>
    </cfRule>
  </conditionalFormatting>
  <conditionalFormatting sqref="D117:D118">
    <cfRule type="expression" dxfId="591" priority="518">
      <formula>OR($D117="(半角英数字：HPなどで公表している正式な表記)",$D117="")</formula>
    </cfRule>
  </conditionalFormatting>
  <conditionalFormatting sqref="D121">
    <cfRule type="expression" dxfId="590" priority="517">
      <formula>OR($D121="(半角英数字)",$D121="")</formula>
    </cfRule>
  </conditionalFormatting>
  <conditionalFormatting sqref="D120">
    <cfRule type="expression" dxfId="589" priority="516">
      <formula>OR($D120="(半角数字)",$D120="")</formula>
    </cfRule>
  </conditionalFormatting>
  <conditionalFormatting sqref="D119">
    <cfRule type="expression" dxfId="588" priority="515">
      <formula>OR($D119="(州、省以下)",$D119="")</formula>
    </cfRule>
  </conditionalFormatting>
  <conditionalFormatting sqref="D127:D128">
    <cfRule type="expression" dxfId="587" priority="514">
      <formula>OR($D127="(半角英数字：HPなどで公表している正式な表記)",$D127="")</formula>
    </cfRule>
  </conditionalFormatting>
  <conditionalFormatting sqref="D131">
    <cfRule type="expression" dxfId="586" priority="513">
      <formula>OR($D131="(半角英数字)",$D131="")</formula>
    </cfRule>
  </conditionalFormatting>
  <conditionalFormatting sqref="D130">
    <cfRule type="expression" dxfId="585" priority="512">
      <formula>OR($D130="(半角数字)",$D130="")</formula>
    </cfRule>
  </conditionalFormatting>
  <conditionalFormatting sqref="D129">
    <cfRule type="expression" dxfId="584" priority="511">
      <formula>OR($D129="(州、省以下)",$D129="")</formula>
    </cfRule>
  </conditionalFormatting>
  <conditionalFormatting sqref="D137:D138">
    <cfRule type="expression" dxfId="583" priority="510">
      <formula>OR($D137="(半角英数字：HPなどで公表している正式な表記)",$D137="")</formula>
    </cfRule>
  </conditionalFormatting>
  <conditionalFormatting sqref="D141">
    <cfRule type="expression" dxfId="582" priority="509">
      <formula>OR($D141="(半角英数字)",$D141="")</formula>
    </cfRule>
  </conditionalFormatting>
  <conditionalFormatting sqref="D140">
    <cfRule type="expression" dxfId="581" priority="508">
      <formula>OR($D140="(半角数字)",$D140="")</formula>
    </cfRule>
  </conditionalFormatting>
  <conditionalFormatting sqref="D139">
    <cfRule type="expression" dxfId="580" priority="507">
      <formula>OR($D139="(州、省以下)",$D139="")</formula>
    </cfRule>
  </conditionalFormatting>
  <conditionalFormatting sqref="D157:D158">
    <cfRule type="expression" dxfId="579" priority="506">
      <formula>OR($D157="(半角英数字：HPなどで公表している正式な表記)",$D157="")</formula>
    </cfRule>
  </conditionalFormatting>
  <conditionalFormatting sqref="D161">
    <cfRule type="expression" dxfId="578" priority="505">
      <formula>OR($D161="(半角英数字)",$D161="")</formula>
    </cfRule>
  </conditionalFormatting>
  <conditionalFormatting sqref="D160">
    <cfRule type="expression" dxfId="577" priority="504">
      <formula>OR($D160="(半角数字)",$D160="")</formula>
    </cfRule>
  </conditionalFormatting>
  <conditionalFormatting sqref="D159">
    <cfRule type="expression" dxfId="576" priority="503">
      <formula>OR($D159="(州、省以下)",$D159="")</formula>
    </cfRule>
  </conditionalFormatting>
  <conditionalFormatting sqref="D167:D168">
    <cfRule type="expression" dxfId="575" priority="502">
      <formula>OR($D167="(半角英数字：HPなどで公表している正式な表記)",$D167="")</formula>
    </cfRule>
  </conditionalFormatting>
  <conditionalFormatting sqref="D171">
    <cfRule type="expression" dxfId="574" priority="501">
      <formula>OR($D171="(半角英数字)",$D171="")</formula>
    </cfRule>
  </conditionalFormatting>
  <conditionalFormatting sqref="D170">
    <cfRule type="expression" dxfId="573" priority="500">
      <formula>OR($D170="(半角数字)",$D170="")</formula>
    </cfRule>
  </conditionalFormatting>
  <conditionalFormatting sqref="D169">
    <cfRule type="expression" dxfId="572" priority="499">
      <formula>OR($D169="(州、省以下)",$D169="")</formula>
    </cfRule>
  </conditionalFormatting>
  <conditionalFormatting sqref="D177:D178">
    <cfRule type="expression" dxfId="571" priority="498">
      <formula>OR($D177="(半角英数字：HPなどで公表している正式な表記)",$D177="")</formula>
    </cfRule>
  </conditionalFormatting>
  <conditionalFormatting sqref="D181">
    <cfRule type="expression" dxfId="570" priority="497">
      <formula>OR($D181="(半角英数字)",$D181="")</formula>
    </cfRule>
  </conditionalFormatting>
  <conditionalFormatting sqref="D180">
    <cfRule type="expression" dxfId="569" priority="496">
      <formula>OR($D180="(半角数字)",$D180="")</formula>
    </cfRule>
  </conditionalFormatting>
  <conditionalFormatting sqref="D179">
    <cfRule type="expression" dxfId="568" priority="495">
      <formula>OR($D179="(州、省以下)",$D179="")</formula>
    </cfRule>
  </conditionalFormatting>
  <conditionalFormatting sqref="D187:D188">
    <cfRule type="expression" dxfId="567" priority="494">
      <formula>OR($D187="(半角英数字：HPなどで公表している正式な表記)",$D187="")</formula>
    </cfRule>
  </conditionalFormatting>
  <conditionalFormatting sqref="D191">
    <cfRule type="expression" dxfId="566" priority="493">
      <formula>OR($D191="(半角英数字)",$D191="")</formula>
    </cfRule>
  </conditionalFormatting>
  <conditionalFormatting sqref="D190">
    <cfRule type="expression" dxfId="565" priority="492">
      <formula>OR($D190="(半角数字)",$D190="")</formula>
    </cfRule>
  </conditionalFormatting>
  <conditionalFormatting sqref="D189">
    <cfRule type="expression" dxfId="564" priority="491">
      <formula>OR($D189="(州、省以下)",$D189="")</formula>
    </cfRule>
  </conditionalFormatting>
  <conditionalFormatting sqref="D197:D198">
    <cfRule type="expression" dxfId="563" priority="490">
      <formula>OR($D197="(半角英数字：HPなどで公表している正式な表記)",$D197="")</formula>
    </cfRule>
  </conditionalFormatting>
  <conditionalFormatting sqref="D201">
    <cfRule type="expression" dxfId="562" priority="489">
      <formula>OR($D201="(半角英数字)",$D201="")</formula>
    </cfRule>
  </conditionalFormatting>
  <conditionalFormatting sqref="D200">
    <cfRule type="expression" dxfId="561" priority="488">
      <formula>OR($D200="(半角数字)",$D200="")</formula>
    </cfRule>
  </conditionalFormatting>
  <conditionalFormatting sqref="D199">
    <cfRule type="expression" dxfId="560" priority="487">
      <formula>OR($D199="(州、省以下)",$D199="")</formula>
    </cfRule>
  </conditionalFormatting>
  <conditionalFormatting sqref="D207:D208">
    <cfRule type="expression" dxfId="559" priority="486">
      <formula>OR($D207="(半角英数字：HPなどで公表している正式な表記)",$D207="")</formula>
    </cfRule>
  </conditionalFormatting>
  <conditionalFormatting sqref="D211">
    <cfRule type="expression" dxfId="558" priority="485">
      <formula>OR($D211="(半角英数字)",$D211="")</formula>
    </cfRule>
  </conditionalFormatting>
  <conditionalFormatting sqref="D210">
    <cfRule type="expression" dxfId="557" priority="484">
      <formula>OR($D210="(半角数字)",$D210="")</formula>
    </cfRule>
  </conditionalFormatting>
  <conditionalFormatting sqref="D209">
    <cfRule type="expression" dxfId="556" priority="483">
      <formula>OR($D209="(州、省以下)",$D209="")</formula>
    </cfRule>
  </conditionalFormatting>
  <conditionalFormatting sqref="D217:D218">
    <cfRule type="expression" dxfId="555" priority="482">
      <formula>OR($D217="(半角英数字：HPなどで公表している正式な表記)",$D217="")</formula>
    </cfRule>
  </conditionalFormatting>
  <conditionalFormatting sqref="D221">
    <cfRule type="expression" dxfId="554" priority="481">
      <formula>OR($D221="(半角英数字)",$D221="")</formula>
    </cfRule>
  </conditionalFormatting>
  <conditionalFormatting sqref="D220">
    <cfRule type="expression" dxfId="553" priority="480">
      <formula>OR($D220="(半角数字)",$D220="")</formula>
    </cfRule>
  </conditionalFormatting>
  <conditionalFormatting sqref="D219">
    <cfRule type="expression" dxfId="552" priority="479">
      <formula>OR($D219="(州、省以下)",$D219="")</formula>
    </cfRule>
  </conditionalFormatting>
  <conditionalFormatting sqref="D227:D228">
    <cfRule type="expression" dxfId="551" priority="478">
      <formula>OR($D227="(半角英数字：HPなどで公表している正式な表記)",$D227="")</formula>
    </cfRule>
  </conditionalFormatting>
  <conditionalFormatting sqref="D231">
    <cfRule type="expression" dxfId="550" priority="477">
      <formula>OR($D231="(半角英数字)",$D231="")</formula>
    </cfRule>
  </conditionalFormatting>
  <conditionalFormatting sqref="D230">
    <cfRule type="expression" dxfId="549" priority="476">
      <formula>OR($D230="(半角数字)",$D230="")</formula>
    </cfRule>
  </conditionalFormatting>
  <conditionalFormatting sqref="D229">
    <cfRule type="expression" dxfId="548" priority="475">
      <formula>OR($D229="(州、省以下)",$D229="")</formula>
    </cfRule>
  </conditionalFormatting>
  <conditionalFormatting sqref="D237:D238">
    <cfRule type="expression" dxfId="547" priority="474">
      <formula>OR($D237="(半角英数字：HPなどで公表している正式な表記)",$D237="")</formula>
    </cfRule>
  </conditionalFormatting>
  <conditionalFormatting sqref="D241">
    <cfRule type="expression" dxfId="546" priority="473">
      <formula>OR($D241="(半角英数字)",$D241="")</formula>
    </cfRule>
  </conditionalFormatting>
  <conditionalFormatting sqref="D240">
    <cfRule type="expression" dxfId="545" priority="472">
      <formula>OR($D240="(半角数字)",$D240="")</formula>
    </cfRule>
  </conditionalFormatting>
  <conditionalFormatting sqref="D239">
    <cfRule type="expression" dxfId="544" priority="471">
      <formula>OR($D239="(州、省以下)",$D239="")</formula>
    </cfRule>
  </conditionalFormatting>
  <conditionalFormatting sqref="D247:D248">
    <cfRule type="expression" dxfId="543" priority="470">
      <formula>OR($D247="(半角英数字：HPなどで公表している正式な表記)",$D247="")</formula>
    </cfRule>
  </conditionalFormatting>
  <conditionalFormatting sqref="D251">
    <cfRule type="expression" dxfId="542" priority="469">
      <formula>OR($D251="(半角英数字)",$D251="")</formula>
    </cfRule>
  </conditionalFormatting>
  <conditionalFormatting sqref="D250">
    <cfRule type="expression" dxfId="541" priority="468">
      <formula>OR($D250="(半角数字)",$D250="")</formula>
    </cfRule>
  </conditionalFormatting>
  <conditionalFormatting sqref="D249">
    <cfRule type="expression" dxfId="540" priority="467">
      <formula>OR($D249="(州、省以下)",$D249="")</formula>
    </cfRule>
  </conditionalFormatting>
  <conditionalFormatting sqref="D257:D258">
    <cfRule type="expression" dxfId="539" priority="466">
      <formula>OR($D257="(半角英数字：HPなどで公表している正式な表記)",$D257="")</formula>
    </cfRule>
  </conditionalFormatting>
  <conditionalFormatting sqref="D261">
    <cfRule type="expression" dxfId="538" priority="465">
      <formula>OR($D261="(半角英数字)",$D261="")</formula>
    </cfRule>
  </conditionalFormatting>
  <conditionalFormatting sqref="D260">
    <cfRule type="expression" dxfId="537" priority="464">
      <formula>OR($D260="(半角数字)",$D260="")</formula>
    </cfRule>
  </conditionalFormatting>
  <conditionalFormatting sqref="D259">
    <cfRule type="expression" dxfId="536" priority="463">
      <formula>OR($D259="(州、省以下)",$D259="")</formula>
    </cfRule>
  </conditionalFormatting>
  <conditionalFormatting sqref="D267:D268">
    <cfRule type="expression" dxfId="535" priority="462">
      <formula>OR($D267="(半角英数字：HPなどで公表している正式な表記)",$D267="")</formula>
    </cfRule>
  </conditionalFormatting>
  <conditionalFormatting sqref="D271">
    <cfRule type="expression" dxfId="534" priority="461">
      <formula>OR($D271="(半角英数字)",$D271="")</formula>
    </cfRule>
  </conditionalFormatting>
  <conditionalFormatting sqref="D270">
    <cfRule type="expression" dxfId="533" priority="460">
      <formula>OR($D270="(半角数字)",$D270="")</formula>
    </cfRule>
  </conditionalFormatting>
  <conditionalFormatting sqref="D269">
    <cfRule type="expression" dxfId="532" priority="459">
      <formula>OR($D269="(州、省以下)",$D269="")</formula>
    </cfRule>
  </conditionalFormatting>
  <conditionalFormatting sqref="D277:D278">
    <cfRule type="expression" dxfId="531" priority="458">
      <formula>OR($D277="(半角英数字：HPなどで公表している正式な表記)",$D277="")</formula>
    </cfRule>
  </conditionalFormatting>
  <conditionalFormatting sqref="D281">
    <cfRule type="expression" dxfId="530" priority="457">
      <formula>OR($D281="(半角英数字)",$D281="")</formula>
    </cfRule>
  </conditionalFormatting>
  <conditionalFormatting sqref="D280">
    <cfRule type="expression" dxfId="529" priority="456">
      <formula>OR($D280="(半角数字)",$D280="")</formula>
    </cfRule>
  </conditionalFormatting>
  <conditionalFormatting sqref="D279">
    <cfRule type="expression" dxfId="528" priority="455">
      <formula>OR($D279="(州、省以下)",$D279="")</formula>
    </cfRule>
  </conditionalFormatting>
  <conditionalFormatting sqref="D287:D288">
    <cfRule type="expression" dxfId="527" priority="454">
      <formula>OR($D287="(半角英数字：HPなどで公表している正式な表記)",$D287="")</formula>
    </cfRule>
  </conditionalFormatting>
  <conditionalFormatting sqref="D291">
    <cfRule type="expression" dxfId="526" priority="453">
      <formula>OR($D291="(半角英数字)",$D291="")</formula>
    </cfRule>
  </conditionalFormatting>
  <conditionalFormatting sqref="D290">
    <cfRule type="expression" dxfId="525" priority="452">
      <formula>OR($D290="(半角数字)",$D290="")</formula>
    </cfRule>
  </conditionalFormatting>
  <conditionalFormatting sqref="D289">
    <cfRule type="expression" dxfId="524" priority="451">
      <formula>OR($D289="(州、省以下)",$D289="")</formula>
    </cfRule>
  </conditionalFormatting>
  <conditionalFormatting sqref="D297:D298">
    <cfRule type="expression" dxfId="523" priority="450">
      <formula>OR($D297="(半角英数字：HPなどで公表している正式な表記)",$D297="")</formula>
    </cfRule>
  </conditionalFormatting>
  <conditionalFormatting sqref="D301">
    <cfRule type="expression" dxfId="522" priority="449">
      <formula>OR($D301="(半角英数字)",$D301="")</formula>
    </cfRule>
  </conditionalFormatting>
  <conditionalFormatting sqref="D300">
    <cfRule type="expression" dxfId="521" priority="448">
      <formula>OR($D300="(半角数字)",$D300="")</formula>
    </cfRule>
  </conditionalFormatting>
  <conditionalFormatting sqref="D299">
    <cfRule type="expression" dxfId="520" priority="447">
      <formula>OR($D299="(州、省以下)",$D299="")</formula>
    </cfRule>
  </conditionalFormatting>
  <conditionalFormatting sqref="D307:D308">
    <cfRule type="expression" dxfId="519" priority="446">
      <formula>OR($D307="(半角英数字：HPなどで公表している正式な表記)",$D307="")</formula>
    </cfRule>
  </conditionalFormatting>
  <conditionalFormatting sqref="D311">
    <cfRule type="expression" dxfId="518" priority="445">
      <formula>OR($D311="(半角英数字)",$D311="")</formula>
    </cfRule>
  </conditionalFormatting>
  <conditionalFormatting sqref="D310">
    <cfRule type="expression" dxfId="517" priority="444">
      <formula>OR($D310="(半角数字)",$D310="")</formula>
    </cfRule>
  </conditionalFormatting>
  <conditionalFormatting sqref="D309">
    <cfRule type="expression" dxfId="516" priority="443">
      <formula>OR($D309="(州、省以下)",$D309="")</formula>
    </cfRule>
  </conditionalFormatting>
  <conditionalFormatting sqref="D317:D318">
    <cfRule type="expression" dxfId="515" priority="442">
      <formula>OR($D317="(半角英数字：HPなどで公表している正式な表記)",$D317="")</formula>
    </cfRule>
  </conditionalFormatting>
  <conditionalFormatting sqref="D321">
    <cfRule type="expression" dxfId="514" priority="441">
      <formula>OR($D321="(半角英数字)",$D321="")</formula>
    </cfRule>
  </conditionalFormatting>
  <conditionalFormatting sqref="D320">
    <cfRule type="expression" dxfId="513" priority="440">
      <formula>OR($D320="(半角数字)",$D320="")</formula>
    </cfRule>
  </conditionalFormatting>
  <conditionalFormatting sqref="D319">
    <cfRule type="expression" dxfId="512" priority="439">
      <formula>OR($D319="(州、省以下)",$D319="")</formula>
    </cfRule>
  </conditionalFormatting>
  <conditionalFormatting sqref="D327:D328">
    <cfRule type="expression" dxfId="511" priority="438">
      <formula>OR($D327="(半角英数字：HPなどで公表している正式な表記)",$D327="")</formula>
    </cfRule>
  </conditionalFormatting>
  <conditionalFormatting sqref="D331">
    <cfRule type="expression" dxfId="510" priority="437">
      <formula>OR($D331="(半角英数字)",$D331="")</formula>
    </cfRule>
  </conditionalFormatting>
  <conditionalFormatting sqref="D330">
    <cfRule type="expression" dxfId="509" priority="436">
      <formula>OR($D330="(半角数字)",$D330="")</formula>
    </cfRule>
  </conditionalFormatting>
  <conditionalFormatting sqref="D329">
    <cfRule type="expression" dxfId="508" priority="435">
      <formula>OR($D329="(州、省以下)",$D329="")</formula>
    </cfRule>
  </conditionalFormatting>
  <conditionalFormatting sqref="D337:D338">
    <cfRule type="expression" dxfId="507" priority="434">
      <formula>OR($D337="(半角英数字：HPなどで公表している正式な表記)",$D337="")</formula>
    </cfRule>
  </conditionalFormatting>
  <conditionalFormatting sqref="D341">
    <cfRule type="expression" dxfId="506" priority="433">
      <formula>OR($D341="(半角英数字)",$D341="")</formula>
    </cfRule>
  </conditionalFormatting>
  <conditionalFormatting sqref="D340">
    <cfRule type="expression" dxfId="505" priority="432">
      <formula>OR($D340="(半角数字)",$D340="")</formula>
    </cfRule>
  </conditionalFormatting>
  <conditionalFormatting sqref="D339">
    <cfRule type="expression" dxfId="504" priority="431">
      <formula>OR($D339="(州、省以下)",$D339="")</formula>
    </cfRule>
  </conditionalFormatting>
  <conditionalFormatting sqref="D347:D348">
    <cfRule type="expression" dxfId="503" priority="430">
      <formula>OR($D347="(半角英数字：HPなどで公表している正式な表記)",$D347="")</formula>
    </cfRule>
  </conditionalFormatting>
  <conditionalFormatting sqref="D351">
    <cfRule type="expression" dxfId="502" priority="429">
      <formula>OR($D351="(半角英数字)",$D351="")</formula>
    </cfRule>
  </conditionalFormatting>
  <conditionalFormatting sqref="D350">
    <cfRule type="expression" dxfId="501" priority="428">
      <formula>OR($D350="(半角数字)",$D350="")</formula>
    </cfRule>
  </conditionalFormatting>
  <conditionalFormatting sqref="D349">
    <cfRule type="expression" dxfId="500" priority="427">
      <formula>OR($D349="(州、省以下)",$D349="")</formula>
    </cfRule>
  </conditionalFormatting>
  <conditionalFormatting sqref="D357:D358">
    <cfRule type="expression" dxfId="499" priority="426">
      <formula>OR($D357="(半角英数字：HPなどで公表している正式な表記)",$D357="")</formula>
    </cfRule>
  </conditionalFormatting>
  <conditionalFormatting sqref="D361">
    <cfRule type="expression" dxfId="498" priority="425">
      <formula>OR($D361="(半角英数字)",$D361="")</formula>
    </cfRule>
  </conditionalFormatting>
  <conditionalFormatting sqref="D360">
    <cfRule type="expression" dxfId="497" priority="424">
      <formula>OR($D360="(半角数字)",$D360="")</formula>
    </cfRule>
  </conditionalFormatting>
  <conditionalFormatting sqref="D359">
    <cfRule type="expression" dxfId="496" priority="423">
      <formula>OR($D359="(州、省以下)",$D359="")</formula>
    </cfRule>
  </conditionalFormatting>
  <conditionalFormatting sqref="D367:D368">
    <cfRule type="expression" dxfId="495" priority="422">
      <formula>OR($D367="(半角英数字：HPなどで公表している正式な表記)",$D367="")</formula>
    </cfRule>
  </conditionalFormatting>
  <conditionalFormatting sqref="D371">
    <cfRule type="expression" dxfId="494" priority="421">
      <formula>OR($D371="(半角英数字)",$D371="")</formula>
    </cfRule>
  </conditionalFormatting>
  <conditionalFormatting sqref="D370">
    <cfRule type="expression" dxfId="493" priority="420">
      <formula>OR($D370="(半角数字)",$D370="")</formula>
    </cfRule>
  </conditionalFormatting>
  <conditionalFormatting sqref="D369">
    <cfRule type="expression" dxfId="492" priority="419">
      <formula>OR($D369="(州、省以下)",$D369="")</formula>
    </cfRule>
  </conditionalFormatting>
  <conditionalFormatting sqref="D377:D378">
    <cfRule type="expression" dxfId="491" priority="418">
      <formula>OR($D377="(半角英数字：HPなどで公表している正式な表記)",$D377="")</formula>
    </cfRule>
  </conditionalFormatting>
  <conditionalFormatting sqref="D381">
    <cfRule type="expression" dxfId="490" priority="417">
      <formula>OR($D381="(半角英数字)",$D381="")</formula>
    </cfRule>
  </conditionalFormatting>
  <conditionalFormatting sqref="D380">
    <cfRule type="expression" dxfId="489" priority="416">
      <formula>OR($D380="(半角数字)",$D380="")</formula>
    </cfRule>
  </conditionalFormatting>
  <conditionalFormatting sqref="D379">
    <cfRule type="expression" dxfId="488" priority="415">
      <formula>OR($D379="(州、省以下)",$D379="")</formula>
    </cfRule>
  </conditionalFormatting>
  <conditionalFormatting sqref="D387:D388">
    <cfRule type="expression" dxfId="487" priority="414">
      <formula>OR($D387="(半角英数字：HPなどで公表している正式な表記)",$D387="")</formula>
    </cfRule>
  </conditionalFormatting>
  <conditionalFormatting sqref="D391">
    <cfRule type="expression" dxfId="486" priority="413">
      <formula>OR($D391="(半角英数字)",$D391="")</formula>
    </cfRule>
  </conditionalFormatting>
  <conditionalFormatting sqref="D390">
    <cfRule type="expression" dxfId="485" priority="412">
      <formula>OR($D390="(半角数字)",$D390="")</formula>
    </cfRule>
  </conditionalFormatting>
  <conditionalFormatting sqref="D389">
    <cfRule type="expression" dxfId="484" priority="411">
      <formula>OR($D389="(州、省以下)",$D389="")</formula>
    </cfRule>
  </conditionalFormatting>
  <conditionalFormatting sqref="D397:D398">
    <cfRule type="expression" dxfId="483" priority="410">
      <formula>OR($D397="(半角英数字：HPなどで公表している正式な表記)",$D397="")</formula>
    </cfRule>
  </conditionalFormatting>
  <conditionalFormatting sqref="D401">
    <cfRule type="expression" dxfId="482" priority="409">
      <formula>OR($D401="(半角英数字)",$D401="")</formula>
    </cfRule>
  </conditionalFormatting>
  <conditionalFormatting sqref="D400">
    <cfRule type="expression" dxfId="481" priority="408">
      <formula>OR($D400="(半角数字)",$D400="")</formula>
    </cfRule>
  </conditionalFormatting>
  <conditionalFormatting sqref="D399">
    <cfRule type="expression" dxfId="480" priority="407">
      <formula>OR($D399="(州、省以下)",$D399="")</formula>
    </cfRule>
  </conditionalFormatting>
  <conditionalFormatting sqref="D407:D408">
    <cfRule type="expression" dxfId="479" priority="406">
      <formula>OR($D407="(半角英数字：HPなどで公表している正式な表記)",$D407="")</formula>
    </cfRule>
  </conditionalFormatting>
  <conditionalFormatting sqref="D411">
    <cfRule type="expression" dxfId="478" priority="405">
      <formula>OR($D411="(半角英数字)",$D411="")</formula>
    </cfRule>
  </conditionalFormatting>
  <conditionalFormatting sqref="D410">
    <cfRule type="expression" dxfId="477" priority="404">
      <formula>OR($D410="(半角数字)",$D410="")</formula>
    </cfRule>
  </conditionalFormatting>
  <conditionalFormatting sqref="D409">
    <cfRule type="expression" dxfId="476" priority="403">
      <formula>OR($D409="(州、省以下)",$D409="")</formula>
    </cfRule>
  </conditionalFormatting>
  <conditionalFormatting sqref="D417:D418">
    <cfRule type="expression" dxfId="475" priority="402">
      <formula>OR($D417="(半角英数字：HPなどで公表している正式な表記)",$D417="")</formula>
    </cfRule>
  </conditionalFormatting>
  <conditionalFormatting sqref="D421">
    <cfRule type="expression" dxfId="474" priority="401">
      <formula>OR($D421="(半角英数字)",$D421="")</formula>
    </cfRule>
  </conditionalFormatting>
  <conditionalFormatting sqref="D420">
    <cfRule type="expression" dxfId="473" priority="400">
      <formula>OR($D420="(半角数字)",$D420="")</formula>
    </cfRule>
  </conditionalFormatting>
  <conditionalFormatting sqref="D419">
    <cfRule type="expression" dxfId="472" priority="399">
      <formula>OR($D419="(州、省以下)",$D419="")</formula>
    </cfRule>
  </conditionalFormatting>
  <conditionalFormatting sqref="D427:D428">
    <cfRule type="expression" dxfId="471" priority="398">
      <formula>OR($D427="(半角英数字：HPなどで公表している正式な表記)",$D427="")</formula>
    </cfRule>
  </conditionalFormatting>
  <conditionalFormatting sqref="D431">
    <cfRule type="expression" dxfId="470" priority="397">
      <formula>OR($D431="(半角英数字)",$D431="")</formula>
    </cfRule>
  </conditionalFormatting>
  <conditionalFormatting sqref="D430">
    <cfRule type="expression" dxfId="469" priority="396">
      <formula>OR($D430="(半角数字)",$D430="")</formula>
    </cfRule>
  </conditionalFormatting>
  <conditionalFormatting sqref="D429">
    <cfRule type="expression" dxfId="468" priority="395">
      <formula>OR($D429="(州、省以下)",$D429="")</formula>
    </cfRule>
  </conditionalFormatting>
  <conditionalFormatting sqref="D437:D438">
    <cfRule type="expression" dxfId="467" priority="394">
      <formula>OR($D437="(半角英数字：HPなどで公表している正式な表記)",$D437="")</formula>
    </cfRule>
  </conditionalFormatting>
  <conditionalFormatting sqref="D441">
    <cfRule type="expression" dxfId="466" priority="393">
      <formula>OR($D441="(半角英数字)",$D441="")</formula>
    </cfRule>
  </conditionalFormatting>
  <conditionalFormatting sqref="D440">
    <cfRule type="expression" dxfId="465" priority="392">
      <formula>OR($D440="(半角数字)",$D440="")</formula>
    </cfRule>
  </conditionalFormatting>
  <conditionalFormatting sqref="D439">
    <cfRule type="expression" dxfId="464" priority="391">
      <formula>OR($D439="(州、省以下)",$D439="")</formula>
    </cfRule>
  </conditionalFormatting>
  <conditionalFormatting sqref="D447:D448">
    <cfRule type="expression" dxfId="463" priority="390">
      <formula>OR($D447="(半角英数字：HPなどで公表している正式な表記)",$D447="")</formula>
    </cfRule>
  </conditionalFormatting>
  <conditionalFormatting sqref="D451">
    <cfRule type="expression" dxfId="462" priority="389">
      <formula>OR($D451="(半角英数字)",$D451="")</formula>
    </cfRule>
  </conditionalFormatting>
  <conditionalFormatting sqref="D450">
    <cfRule type="expression" dxfId="461" priority="388">
      <formula>OR($D450="(半角数字)",$D450="")</formula>
    </cfRule>
  </conditionalFormatting>
  <conditionalFormatting sqref="D449">
    <cfRule type="expression" dxfId="460" priority="387">
      <formula>OR($D449="(州、省以下)",$D449="")</formula>
    </cfRule>
  </conditionalFormatting>
  <conditionalFormatting sqref="D457:D458">
    <cfRule type="expression" dxfId="459" priority="386">
      <formula>OR($D457="(半角英数字：HPなどで公表している正式な表記)",$D457="")</formula>
    </cfRule>
  </conditionalFormatting>
  <conditionalFormatting sqref="D461">
    <cfRule type="expression" dxfId="458" priority="385">
      <formula>OR($D461="(半角英数字)",$D461="")</formula>
    </cfRule>
  </conditionalFormatting>
  <conditionalFormatting sqref="D460">
    <cfRule type="expression" dxfId="457" priority="384">
      <formula>OR($D460="(半角数字)",$D460="")</formula>
    </cfRule>
  </conditionalFormatting>
  <conditionalFormatting sqref="D459">
    <cfRule type="expression" dxfId="456" priority="383">
      <formula>OR($D459="(州、省以下)",$D459="")</formula>
    </cfRule>
  </conditionalFormatting>
  <conditionalFormatting sqref="D467:D468">
    <cfRule type="expression" dxfId="455" priority="382">
      <formula>OR($D467="(半角英数字：HPなどで公表している正式な表記)",$D467="")</formula>
    </cfRule>
  </conditionalFormatting>
  <conditionalFormatting sqref="D471">
    <cfRule type="expression" dxfId="454" priority="381">
      <formula>OR($D471="(半角英数字)",$D471="")</formula>
    </cfRule>
  </conditionalFormatting>
  <conditionalFormatting sqref="D470">
    <cfRule type="expression" dxfId="453" priority="380">
      <formula>OR($D470="(半角数字)",$D470="")</formula>
    </cfRule>
  </conditionalFormatting>
  <conditionalFormatting sqref="D469">
    <cfRule type="expression" dxfId="452" priority="379">
      <formula>OR($D469="(州、省以下)",$D469="")</formula>
    </cfRule>
  </conditionalFormatting>
  <conditionalFormatting sqref="D477:D478">
    <cfRule type="expression" dxfId="451" priority="378">
      <formula>OR($D477="(半角英数字：HPなどで公表している正式な表記)",$D477="")</formula>
    </cfRule>
  </conditionalFormatting>
  <conditionalFormatting sqref="D481">
    <cfRule type="expression" dxfId="450" priority="377">
      <formula>OR($D481="(半角英数字)",$D481="")</formula>
    </cfRule>
  </conditionalFormatting>
  <conditionalFormatting sqref="D480">
    <cfRule type="expression" dxfId="449" priority="376">
      <formula>OR($D480="(半角数字)",$D480="")</formula>
    </cfRule>
  </conditionalFormatting>
  <conditionalFormatting sqref="D479">
    <cfRule type="expression" dxfId="448" priority="375">
      <formula>OR($D479="(州、省以下)",$D479="")</formula>
    </cfRule>
  </conditionalFormatting>
  <conditionalFormatting sqref="D487:D488">
    <cfRule type="expression" dxfId="447" priority="374">
      <formula>OR($D487="(半角英数字：HPなどで公表している正式な表記)",$D487="")</formula>
    </cfRule>
  </conditionalFormatting>
  <conditionalFormatting sqref="D491">
    <cfRule type="expression" dxfId="446" priority="373">
      <formula>OR($D491="(半角英数字)",$D491="")</formula>
    </cfRule>
  </conditionalFormatting>
  <conditionalFormatting sqref="D490">
    <cfRule type="expression" dxfId="445" priority="372">
      <formula>OR($D490="(半角数字)",$D490="")</formula>
    </cfRule>
  </conditionalFormatting>
  <conditionalFormatting sqref="D489">
    <cfRule type="expression" dxfId="444" priority="371">
      <formula>OR($D489="(州、省以下)",$D489="")</formula>
    </cfRule>
  </conditionalFormatting>
  <conditionalFormatting sqref="D497:D498">
    <cfRule type="expression" dxfId="443" priority="370">
      <formula>OR($D497="(半角英数字：HPなどで公表している正式な表記)",$D497="")</formula>
    </cfRule>
  </conditionalFormatting>
  <conditionalFormatting sqref="D501">
    <cfRule type="expression" dxfId="442" priority="369">
      <formula>OR($D501="(半角英数字)",$D501="")</formula>
    </cfRule>
  </conditionalFormatting>
  <conditionalFormatting sqref="D500">
    <cfRule type="expression" dxfId="441" priority="368">
      <formula>OR($D500="(半角数字)",$D500="")</formula>
    </cfRule>
  </conditionalFormatting>
  <conditionalFormatting sqref="D499">
    <cfRule type="expression" dxfId="440" priority="367">
      <formula>OR($D499="(州、省以下)",$D499="")</formula>
    </cfRule>
  </conditionalFormatting>
  <conditionalFormatting sqref="D107:D108">
    <cfRule type="expression" dxfId="439" priority="366">
      <formula>OR($D107="(半角英数字：HPなどで公表している正式な表記)",$D107="")</formula>
    </cfRule>
  </conditionalFormatting>
  <conditionalFormatting sqref="D111">
    <cfRule type="expression" dxfId="438" priority="365">
      <formula>OR($D111="(半角英数字)",$D111="")</formula>
    </cfRule>
  </conditionalFormatting>
  <conditionalFormatting sqref="D110">
    <cfRule type="expression" dxfId="437" priority="364">
      <formula>OR($D110="(半角数字)",$D110="")</formula>
    </cfRule>
  </conditionalFormatting>
  <conditionalFormatting sqref="D109">
    <cfRule type="expression" dxfId="436" priority="363">
      <formula>OR($D109="(州、省以下)",$D109="")</formula>
    </cfRule>
  </conditionalFormatting>
  <conditionalFormatting sqref="F4">
    <cfRule type="cellIs" dxfId="435" priority="361" operator="equal">
      <formula>"登録番号"</formula>
    </cfRule>
  </conditionalFormatting>
  <conditionalFormatting sqref="G4">
    <cfRule type="expression" dxfId="434" priority="358">
      <formula>AND($E4&lt;&gt;"香港・マカオ以外",$G4&lt;&gt;"")</formula>
    </cfRule>
    <cfRule type="expression" dxfId="433" priority="362">
      <formula>AND($E4="香港・マカオ以外",$G4="")</formula>
    </cfRule>
  </conditionalFormatting>
  <conditionalFormatting sqref="E4">
    <cfRule type="containsBlanks" dxfId="432" priority="356">
      <formula>LEN(TRIM(E4))=0</formula>
    </cfRule>
    <cfRule type="expression" dxfId="431" priority="357">
      <formula>AND($D4&lt;&gt;"中国",$E4="※地域を選択")</formula>
    </cfRule>
    <cfRule type="expression" dxfId="430" priority="359">
      <formula>AND($D4="中国",$E4="※地域を選択")</formula>
    </cfRule>
    <cfRule type="expression" dxfId="429" priority="360">
      <formula>AND($D4&lt;&gt;"中国",$E4&lt;&gt;"※地域を選択")</formula>
    </cfRule>
  </conditionalFormatting>
  <conditionalFormatting sqref="F14">
    <cfRule type="cellIs" dxfId="428" priority="354" operator="equal">
      <formula>"登録番号"</formula>
    </cfRule>
  </conditionalFormatting>
  <conditionalFormatting sqref="G14">
    <cfRule type="expression" dxfId="427" priority="351">
      <formula>AND($E14&lt;&gt;"香港・マカオ以外",$G14&lt;&gt;"")</formula>
    </cfRule>
    <cfRule type="expression" dxfId="426" priority="355">
      <formula>AND($E14="香港・マカオ以外",$G14="")</formula>
    </cfRule>
  </conditionalFormatting>
  <conditionalFormatting sqref="E14">
    <cfRule type="containsBlanks" dxfId="425" priority="349">
      <formula>LEN(TRIM(E14))=0</formula>
    </cfRule>
    <cfRule type="expression" dxfId="424" priority="350">
      <formula>AND($D14&lt;&gt;"中国",$E14="※地域を選択")</formula>
    </cfRule>
    <cfRule type="expression" dxfId="423" priority="352">
      <formula>AND($D14="中国",$E14="※地域を選択")</formula>
    </cfRule>
    <cfRule type="expression" dxfId="422" priority="353">
      <formula>AND($D14&lt;&gt;"中国",$E14&lt;&gt;"※地域を選択")</formula>
    </cfRule>
  </conditionalFormatting>
  <conditionalFormatting sqref="F24">
    <cfRule type="cellIs" dxfId="421" priority="347" operator="equal">
      <formula>"登録番号"</formula>
    </cfRule>
  </conditionalFormatting>
  <conditionalFormatting sqref="G24">
    <cfRule type="expression" dxfId="420" priority="344">
      <formula>AND($E24&lt;&gt;"香港・マカオ以外",$G24&lt;&gt;"")</formula>
    </cfRule>
    <cfRule type="expression" dxfId="419" priority="348">
      <formula>AND($E24="香港・マカオ以外",$G24="")</formula>
    </cfRule>
  </conditionalFormatting>
  <conditionalFormatting sqref="E24">
    <cfRule type="containsBlanks" dxfId="418" priority="342">
      <formula>LEN(TRIM(E24))=0</formula>
    </cfRule>
    <cfRule type="expression" dxfId="417" priority="343">
      <formula>AND($D24&lt;&gt;"中国",$E24="※地域を選択")</formula>
    </cfRule>
    <cfRule type="expression" dxfId="416" priority="345">
      <formula>AND($D24="中国",$E24="※地域を選択")</formula>
    </cfRule>
    <cfRule type="expression" dxfId="415" priority="346">
      <formula>AND($D24&lt;&gt;"中国",$E24&lt;&gt;"※地域を選択")</formula>
    </cfRule>
  </conditionalFormatting>
  <conditionalFormatting sqref="F34">
    <cfRule type="cellIs" dxfId="414" priority="340" operator="equal">
      <formula>"登録番号"</formula>
    </cfRule>
  </conditionalFormatting>
  <conditionalFormatting sqref="G34">
    <cfRule type="expression" dxfId="413" priority="337">
      <formula>AND($E34&lt;&gt;"香港・マカオ以外",$G34&lt;&gt;"")</formula>
    </cfRule>
    <cfRule type="expression" dxfId="412" priority="341">
      <formula>AND($E34="香港・マカオ以外",$G34="")</formula>
    </cfRule>
  </conditionalFormatting>
  <conditionalFormatting sqref="E34">
    <cfRule type="containsBlanks" dxfId="411" priority="335">
      <formula>LEN(TRIM(E34))=0</formula>
    </cfRule>
    <cfRule type="expression" dxfId="410" priority="336">
      <formula>AND($D34&lt;&gt;"中国",$E34="※地域を選択")</formula>
    </cfRule>
    <cfRule type="expression" dxfId="409" priority="338">
      <formula>AND($D34="中国",$E34="※地域を選択")</formula>
    </cfRule>
    <cfRule type="expression" dxfId="408" priority="339">
      <formula>AND($D34&lt;&gt;"中国",$E34&lt;&gt;"※地域を選択")</formula>
    </cfRule>
  </conditionalFormatting>
  <conditionalFormatting sqref="F44">
    <cfRule type="cellIs" dxfId="407" priority="333" operator="equal">
      <formula>"登録番号"</formula>
    </cfRule>
  </conditionalFormatting>
  <conditionalFormatting sqref="G44">
    <cfRule type="expression" dxfId="406" priority="330">
      <formula>AND($E44&lt;&gt;"香港・マカオ以外",$G44&lt;&gt;"")</formula>
    </cfRule>
    <cfRule type="expression" dxfId="405" priority="334">
      <formula>AND($E44="香港・マカオ以外",$G44="")</formula>
    </cfRule>
  </conditionalFormatting>
  <conditionalFormatting sqref="E44">
    <cfRule type="containsBlanks" dxfId="404" priority="328">
      <formula>LEN(TRIM(E44))=0</formula>
    </cfRule>
    <cfRule type="expression" dxfId="403" priority="329">
      <formula>AND($D44&lt;&gt;"中国",$E44="※地域を選択")</formula>
    </cfRule>
    <cfRule type="expression" dxfId="402" priority="331">
      <formula>AND($D44="中国",$E44="※地域を選択")</formula>
    </cfRule>
    <cfRule type="expression" dxfId="401" priority="332">
      <formula>AND($D44&lt;&gt;"中国",$E44&lt;&gt;"※地域を選択")</formula>
    </cfRule>
  </conditionalFormatting>
  <conditionalFormatting sqref="F54">
    <cfRule type="cellIs" dxfId="400" priority="326" operator="equal">
      <formula>"登録番号"</formula>
    </cfRule>
  </conditionalFormatting>
  <conditionalFormatting sqref="G54">
    <cfRule type="expression" dxfId="399" priority="323">
      <formula>AND($E54&lt;&gt;"香港・マカオ以外",$G54&lt;&gt;"")</formula>
    </cfRule>
    <cfRule type="expression" dxfId="398" priority="327">
      <formula>AND($E54="香港・マカオ以外",$G54="")</formula>
    </cfRule>
  </conditionalFormatting>
  <conditionalFormatting sqref="E54">
    <cfRule type="containsBlanks" dxfId="397" priority="321">
      <formula>LEN(TRIM(E54))=0</formula>
    </cfRule>
    <cfRule type="expression" dxfId="396" priority="322">
      <formula>AND($D54&lt;&gt;"中国",$E54="※地域を選択")</formula>
    </cfRule>
    <cfRule type="expression" dxfId="395" priority="324">
      <formula>AND($D54="中国",$E54="※地域を選択")</formula>
    </cfRule>
    <cfRule type="expression" dxfId="394" priority="325">
      <formula>AND($D54&lt;&gt;"中国",$E54&lt;&gt;"※地域を選択")</formula>
    </cfRule>
  </conditionalFormatting>
  <conditionalFormatting sqref="F64">
    <cfRule type="cellIs" dxfId="393" priority="319" operator="equal">
      <formula>"登録番号"</formula>
    </cfRule>
  </conditionalFormatting>
  <conditionalFormatting sqref="G64">
    <cfRule type="expression" dxfId="392" priority="316">
      <formula>AND($E64&lt;&gt;"香港・マカオ以外",$G64&lt;&gt;"")</formula>
    </cfRule>
    <cfRule type="expression" dxfId="391" priority="320">
      <formula>AND($E64="香港・マカオ以外",$G64="")</formula>
    </cfRule>
  </conditionalFormatting>
  <conditionalFormatting sqref="E64">
    <cfRule type="containsBlanks" dxfId="390" priority="314">
      <formula>LEN(TRIM(E64))=0</formula>
    </cfRule>
    <cfRule type="expression" dxfId="389" priority="315">
      <formula>AND($D64&lt;&gt;"中国",$E64="※地域を選択")</formula>
    </cfRule>
    <cfRule type="expression" dxfId="388" priority="317">
      <formula>AND($D64="中国",$E64="※地域を選択")</formula>
    </cfRule>
    <cfRule type="expression" dxfId="387" priority="318">
      <formula>AND($D64&lt;&gt;"中国",$E64&lt;&gt;"※地域を選択")</formula>
    </cfRule>
  </conditionalFormatting>
  <conditionalFormatting sqref="F74">
    <cfRule type="cellIs" dxfId="386" priority="312" operator="equal">
      <formula>"登録番号"</formula>
    </cfRule>
  </conditionalFormatting>
  <conditionalFormatting sqref="G74">
    <cfRule type="expression" dxfId="385" priority="309">
      <formula>AND($E74&lt;&gt;"香港・マカオ以外",$G74&lt;&gt;"")</formula>
    </cfRule>
    <cfRule type="expression" dxfId="384" priority="313">
      <formula>AND($E74="香港・マカオ以外",$G74="")</formula>
    </cfRule>
  </conditionalFormatting>
  <conditionalFormatting sqref="E74">
    <cfRule type="containsBlanks" dxfId="383" priority="307">
      <formula>LEN(TRIM(E74))=0</formula>
    </cfRule>
    <cfRule type="expression" dxfId="382" priority="308">
      <formula>AND($D74&lt;&gt;"中国",$E74="※地域を選択")</formula>
    </cfRule>
    <cfRule type="expression" dxfId="381" priority="310">
      <formula>AND($D74="中国",$E74="※地域を選択")</formula>
    </cfRule>
    <cfRule type="expression" dxfId="380" priority="311">
      <formula>AND($D74&lt;&gt;"中国",$E74&lt;&gt;"※地域を選択")</formula>
    </cfRule>
  </conditionalFormatting>
  <conditionalFormatting sqref="F84">
    <cfRule type="cellIs" dxfId="379" priority="305" operator="equal">
      <formula>"登録番号"</formula>
    </cfRule>
  </conditionalFormatting>
  <conditionalFormatting sqref="G84">
    <cfRule type="expression" dxfId="378" priority="302">
      <formula>AND($E84&lt;&gt;"香港・マカオ以外",$G84&lt;&gt;"")</formula>
    </cfRule>
    <cfRule type="expression" dxfId="377" priority="306">
      <formula>AND($E84="香港・マカオ以外",$G84="")</formula>
    </cfRule>
  </conditionalFormatting>
  <conditionalFormatting sqref="E84">
    <cfRule type="containsBlanks" dxfId="376" priority="300">
      <formula>LEN(TRIM(E84))=0</formula>
    </cfRule>
    <cfRule type="expression" dxfId="375" priority="301">
      <formula>AND($D84&lt;&gt;"中国",$E84="※地域を選択")</formula>
    </cfRule>
    <cfRule type="expression" dxfId="374" priority="303">
      <formula>AND($D84="中国",$E84="※地域を選択")</formula>
    </cfRule>
    <cfRule type="expression" dxfId="373" priority="304">
      <formula>AND($D84&lt;&gt;"中国",$E84&lt;&gt;"※地域を選択")</formula>
    </cfRule>
  </conditionalFormatting>
  <conditionalFormatting sqref="F94">
    <cfRule type="cellIs" dxfId="372" priority="298" operator="equal">
      <formula>"登録番号"</formula>
    </cfRule>
  </conditionalFormatting>
  <conditionalFormatting sqref="G94">
    <cfRule type="expression" dxfId="371" priority="295">
      <formula>AND($E94&lt;&gt;"香港・マカオ以外",$G94&lt;&gt;"")</formula>
    </cfRule>
    <cfRule type="expression" dxfId="370" priority="299">
      <formula>AND($E94="香港・マカオ以外",$G94="")</formula>
    </cfRule>
  </conditionalFormatting>
  <conditionalFormatting sqref="E94">
    <cfRule type="containsBlanks" dxfId="369" priority="293">
      <formula>LEN(TRIM(E94))=0</formula>
    </cfRule>
    <cfRule type="expression" dxfId="368" priority="294">
      <formula>AND($D94&lt;&gt;"中国",$E94="※地域を選択")</formula>
    </cfRule>
    <cfRule type="expression" dxfId="367" priority="296">
      <formula>AND($D94="中国",$E94="※地域を選択")</formula>
    </cfRule>
    <cfRule type="expression" dxfId="366" priority="297">
      <formula>AND($D94&lt;&gt;"中国",$E94&lt;&gt;"※地域を選択")</formula>
    </cfRule>
  </conditionalFormatting>
  <conditionalFormatting sqref="F104">
    <cfRule type="cellIs" dxfId="365" priority="291" operator="equal">
      <formula>"登録番号"</formula>
    </cfRule>
  </conditionalFormatting>
  <conditionalFormatting sqref="G104">
    <cfRule type="expression" dxfId="364" priority="288">
      <formula>AND($E104&lt;&gt;"香港・マカオ以外",$G104&lt;&gt;"")</formula>
    </cfRule>
    <cfRule type="expression" dxfId="363" priority="292">
      <formula>AND($E104="香港・マカオ以外",$G104="")</formula>
    </cfRule>
  </conditionalFormatting>
  <conditionalFormatting sqref="E104">
    <cfRule type="containsBlanks" dxfId="362" priority="286">
      <formula>LEN(TRIM(E104))=0</formula>
    </cfRule>
    <cfRule type="expression" dxfId="361" priority="287">
      <formula>AND($D104&lt;&gt;"中国",$E104="※地域を選択")</formula>
    </cfRule>
    <cfRule type="expression" dxfId="360" priority="289">
      <formula>AND($D104="中国",$E104="※地域を選択")</formula>
    </cfRule>
    <cfRule type="expression" dxfId="359" priority="290">
      <formula>AND($D104&lt;&gt;"中国",$E104&lt;&gt;"※地域を選択")</formula>
    </cfRule>
  </conditionalFormatting>
  <conditionalFormatting sqref="F114">
    <cfRule type="cellIs" dxfId="358" priority="284" operator="equal">
      <formula>"登録番号"</formula>
    </cfRule>
  </conditionalFormatting>
  <conditionalFormatting sqref="G114">
    <cfRule type="expression" dxfId="357" priority="281">
      <formula>AND($E114&lt;&gt;"香港・マカオ以外",$G114&lt;&gt;"")</formula>
    </cfRule>
    <cfRule type="expression" dxfId="356" priority="285">
      <formula>AND($E114="香港・マカオ以外",$G114="")</formula>
    </cfRule>
  </conditionalFormatting>
  <conditionalFormatting sqref="E114">
    <cfRule type="containsBlanks" dxfId="355" priority="279">
      <formula>LEN(TRIM(E114))=0</formula>
    </cfRule>
    <cfRule type="expression" dxfId="354" priority="280">
      <formula>AND($D114&lt;&gt;"中国",$E114="※地域を選択")</formula>
    </cfRule>
    <cfRule type="expression" dxfId="353" priority="282">
      <formula>AND($D114="中国",$E114="※地域を選択")</formula>
    </cfRule>
    <cfRule type="expression" dxfId="352" priority="283">
      <formula>AND($D114&lt;&gt;"中国",$E114&lt;&gt;"※地域を選択")</formula>
    </cfRule>
  </conditionalFormatting>
  <conditionalFormatting sqref="F124">
    <cfRule type="cellIs" dxfId="351" priority="277" operator="equal">
      <formula>"登録番号"</formula>
    </cfRule>
  </conditionalFormatting>
  <conditionalFormatting sqref="G124">
    <cfRule type="expression" dxfId="350" priority="274">
      <formula>AND($E124&lt;&gt;"香港・マカオ以外",$G124&lt;&gt;"")</formula>
    </cfRule>
    <cfRule type="expression" dxfId="349" priority="278">
      <formula>AND($E124="香港・マカオ以外",$G124="")</formula>
    </cfRule>
  </conditionalFormatting>
  <conditionalFormatting sqref="E124">
    <cfRule type="containsBlanks" dxfId="348" priority="272">
      <formula>LEN(TRIM(E124))=0</formula>
    </cfRule>
    <cfRule type="expression" dxfId="347" priority="273">
      <formula>AND($D124&lt;&gt;"中国",$E124="※地域を選択")</formula>
    </cfRule>
    <cfRule type="expression" dxfId="346" priority="275">
      <formula>AND($D124="中国",$E124="※地域を選択")</formula>
    </cfRule>
    <cfRule type="expression" dxfId="345" priority="276">
      <formula>AND($D124&lt;&gt;"中国",$E124&lt;&gt;"※地域を選択")</formula>
    </cfRule>
  </conditionalFormatting>
  <conditionalFormatting sqref="F134">
    <cfRule type="cellIs" dxfId="344" priority="270" operator="equal">
      <formula>"登録番号"</formula>
    </cfRule>
  </conditionalFormatting>
  <conditionalFormatting sqref="G134">
    <cfRule type="expression" dxfId="343" priority="267">
      <formula>AND($E134&lt;&gt;"香港・マカオ以外",$G134&lt;&gt;"")</formula>
    </cfRule>
    <cfRule type="expression" dxfId="342" priority="271">
      <formula>AND($E134="香港・マカオ以外",$G134="")</formula>
    </cfRule>
  </conditionalFormatting>
  <conditionalFormatting sqref="E134">
    <cfRule type="containsBlanks" dxfId="341" priority="265">
      <formula>LEN(TRIM(E134))=0</formula>
    </cfRule>
    <cfRule type="expression" dxfId="340" priority="266">
      <formula>AND($D134&lt;&gt;"中国",$E134="※地域を選択")</formula>
    </cfRule>
    <cfRule type="expression" dxfId="339" priority="268">
      <formula>AND($D134="中国",$E134="※地域を選択")</formula>
    </cfRule>
    <cfRule type="expression" dxfId="338" priority="269">
      <formula>AND($D134&lt;&gt;"中国",$E134&lt;&gt;"※地域を選択")</formula>
    </cfRule>
  </conditionalFormatting>
  <conditionalFormatting sqref="F144">
    <cfRule type="cellIs" dxfId="337" priority="263" operator="equal">
      <formula>"登録番号"</formula>
    </cfRule>
  </conditionalFormatting>
  <conditionalFormatting sqref="G144">
    <cfRule type="expression" dxfId="336" priority="260">
      <formula>AND($E144&lt;&gt;"香港・マカオ以外",$G144&lt;&gt;"")</formula>
    </cfRule>
    <cfRule type="expression" dxfId="335" priority="264">
      <formula>AND($E144="香港・マカオ以外",$G144="")</formula>
    </cfRule>
  </conditionalFormatting>
  <conditionalFormatting sqref="E144">
    <cfRule type="containsBlanks" dxfId="334" priority="258">
      <formula>LEN(TRIM(E144))=0</formula>
    </cfRule>
    <cfRule type="expression" dxfId="333" priority="259">
      <formula>AND($D144&lt;&gt;"中国",$E144="※地域を選択")</formula>
    </cfRule>
    <cfRule type="expression" dxfId="332" priority="261">
      <formula>AND($D144="中国",$E144="※地域を選択")</formula>
    </cfRule>
    <cfRule type="expression" dxfId="331" priority="262">
      <formula>AND($D144&lt;&gt;"中国",$E144&lt;&gt;"※地域を選択")</formula>
    </cfRule>
  </conditionalFormatting>
  <conditionalFormatting sqref="F154">
    <cfRule type="cellIs" dxfId="330" priority="256" operator="equal">
      <formula>"登録番号"</formula>
    </cfRule>
  </conditionalFormatting>
  <conditionalFormatting sqref="G154">
    <cfRule type="expression" dxfId="329" priority="253">
      <formula>AND($E154&lt;&gt;"香港・マカオ以外",$G154&lt;&gt;"")</formula>
    </cfRule>
    <cfRule type="expression" dxfId="328" priority="257">
      <formula>AND($E154="香港・マカオ以外",$G154="")</formula>
    </cfRule>
  </conditionalFormatting>
  <conditionalFormatting sqref="E154">
    <cfRule type="containsBlanks" dxfId="327" priority="251">
      <formula>LEN(TRIM(E154))=0</formula>
    </cfRule>
    <cfRule type="expression" dxfId="326" priority="252">
      <formula>AND($D154&lt;&gt;"中国",$E154="※地域を選択")</formula>
    </cfRule>
    <cfRule type="expression" dxfId="325" priority="254">
      <formula>AND($D154="中国",$E154="※地域を選択")</formula>
    </cfRule>
    <cfRule type="expression" dxfId="324" priority="255">
      <formula>AND($D154&lt;&gt;"中国",$E154&lt;&gt;"※地域を選択")</formula>
    </cfRule>
  </conditionalFormatting>
  <conditionalFormatting sqref="F164">
    <cfRule type="cellIs" dxfId="323" priority="249" operator="equal">
      <formula>"登録番号"</formula>
    </cfRule>
  </conditionalFormatting>
  <conditionalFormatting sqref="G164">
    <cfRule type="expression" dxfId="322" priority="246">
      <formula>AND($E164&lt;&gt;"香港・マカオ以外",$G164&lt;&gt;"")</formula>
    </cfRule>
    <cfRule type="expression" dxfId="321" priority="250">
      <formula>AND($E164="香港・マカオ以外",$G164="")</formula>
    </cfRule>
  </conditionalFormatting>
  <conditionalFormatting sqref="E164">
    <cfRule type="containsBlanks" dxfId="320" priority="244">
      <formula>LEN(TRIM(E164))=0</formula>
    </cfRule>
    <cfRule type="expression" dxfId="319" priority="245">
      <formula>AND($D164&lt;&gt;"中国",$E164="※地域を選択")</formula>
    </cfRule>
    <cfRule type="expression" dxfId="318" priority="247">
      <formula>AND($D164="中国",$E164="※地域を選択")</formula>
    </cfRule>
    <cfRule type="expression" dxfId="317" priority="248">
      <formula>AND($D164&lt;&gt;"中国",$E164&lt;&gt;"※地域を選択")</formula>
    </cfRule>
  </conditionalFormatting>
  <conditionalFormatting sqref="F174">
    <cfRule type="cellIs" dxfId="316" priority="242" operator="equal">
      <formula>"登録番号"</formula>
    </cfRule>
  </conditionalFormatting>
  <conditionalFormatting sqref="G174">
    <cfRule type="expression" dxfId="315" priority="239">
      <formula>AND($E174&lt;&gt;"香港・マカオ以外",$G174&lt;&gt;"")</formula>
    </cfRule>
    <cfRule type="expression" dxfId="314" priority="243">
      <formula>AND($E174="香港・マカオ以外",$G174="")</formula>
    </cfRule>
  </conditionalFormatting>
  <conditionalFormatting sqref="E174">
    <cfRule type="containsBlanks" dxfId="313" priority="237">
      <formula>LEN(TRIM(E174))=0</formula>
    </cfRule>
    <cfRule type="expression" dxfId="312" priority="238">
      <formula>AND($D174&lt;&gt;"中国",$E174="※地域を選択")</formula>
    </cfRule>
    <cfRule type="expression" dxfId="311" priority="240">
      <formula>AND($D174="中国",$E174="※地域を選択")</formula>
    </cfRule>
    <cfRule type="expression" dxfId="310" priority="241">
      <formula>AND($D174&lt;&gt;"中国",$E174&lt;&gt;"※地域を選択")</formula>
    </cfRule>
  </conditionalFormatting>
  <conditionalFormatting sqref="F184">
    <cfRule type="cellIs" dxfId="309" priority="235" operator="equal">
      <formula>"登録番号"</formula>
    </cfRule>
  </conditionalFormatting>
  <conditionalFormatting sqref="G184">
    <cfRule type="expression" dxfId="308" priority="232">
      <formula>AND($E184&lt;&gt;"香港・マカオ以外",$G184&lt;&gt;"")</formula>
    </cfRule>
    <cfRule type="expression" dxfId="307" priority="236">
      <formula>AND($E184="香港・マカオ以外",$G184="")</formula>
    </cfRule>
  </conditionalFormatting>
  <conditionalFormatting sqref="E184">
    <cfRule type="containsBlanks" dxfId="306" priority="230">
      <formula>LEN(TRIM(E184))=0</formula>
    </cfRule>
    <cfRule type="expression" dxfId="305" priority="231">
      <formula>AND($D184&lt;&gt;"中国",$E184="※地域を選択")</formula>
    </cfRule>
    <cfRule type="expression" dxfId="304" priority="233">
      <formula>AND($D184="中国",$E184="※地域を選択")</formula>
    </cfRule>
    <cfRule type="expression" dxfId="303" priority="234">
      <formula>AND($D184&lt;&gt;"中国",$E184&lt;&gt;"※地域を選択")</formula>
    </cfRule>
  </conditionalFormatting>
  <conditionalFormatting sqref="F194">
    <cfRule type="cellIs" dxfId="302" priority="228" operator="equal">
      <formula>"登録番号"</formula>
    </cfRule>
  </conditionalFormatting>
  <conditionalFormatting sqref="G194">
    <cfRule type="expression" dxfId="301" priority="225">
      <formula>AND($E194&lt;&gt;"香港・マカオ以外",$G194&lt;&gt;"")</formula>
    </cfRule>
    <cfRule type="expression" dxfId="300" priority="229">
      <formula>AND($E194="香港・マカオ以外",$G194="")</formula>
    </cfRule>
  </conditionalFormatting>
  <conditionalFormatting sqref="E194">
    <cfRule type="containsBlanks" dxfId="299" priority="223">
      <formula>LEN(TRIM(E194))=0</formula>
    </cfRule>
    <cfRule type="expression" dxfId="298" priority="224">
      <formula>AND($D194&lt;&gt;"中国",$E194="※地域を選択")</formula>
    </cfRule>
    <cfRule type="expression" dxfId="297" priority="226">
      <formula>AND($D194="中国",$E194="※地域を選択")</formula>
    </cfRule>
    <cfRule type="expression" dxfId="296" priority="227">
      <formula>AND($D194&lt;&gt;"中国",$E194&lt;&gt;"※地域を選択")</formula>
    </cfRule>
  </conditionalFormatting>
  <conditionalFormatting sqref="F204">
    <cfRule type="cellIs" dxfId="295" priority="221" operator="equal">
      <formula>"登録番号"</formula>
    </cfRule>
  </conditionalFormatting>
  <conditionalFormatting sqref="G204">
    <cfRule type="expression" dxfId="294" priority="218">
      <formula>AND($E204&lt;&gt;"香港・マカオ以外",$G204&lt;&gt;"")</formula>
    </cfRule>
    <cfRule type="expression" dxfId="293" priority="222">
      <formula>AND($E204="香港・マカオ以外",$G204="")</formula>
    </cfRule>
  </conditionalFormatting>
  <conditionalFormatting sqref="E204">
    <cfRule type="containsBlanks" dxfId="292" priority="216">
      <formula>LEN(TRIM(E204))=0</formula>
    </cfRule>
    <cfRule type="expression" dxfId="291" priority="217">
      <formula>AND($D204&lt;&gt;"中国",$E204="※地域を選択")</formula>
    </cfRule>
    <cfRule type="expression" dxfId="290" priority="219">
      <formula>AND($D204="中国",$E204="※地域を選択")</formula>
    </cfRule>
    <cfRule type="expression" dxfId="289" priority="220">
      <formula>AND($D204&lt;&gt;"中国",$E204&lt;&gt;"※地域を選択")</formula>
    </cfRule>
  </conditionalFormatting>
  <conditionalFormatting sqref="F214">
    <cfRule type="cellIs" dxfId="288" priority="214" operator="equal">
      <formula>"登録番号"</formula>
    </cfRule>
  </conditionalFormatting>
  <conditionalFormatting sqref="G214">
    <cfRule type="expression" dxfId="287" priority="211">
      <formula>AND($E214&lt;&gt;"香港・マカオ以外",$G214&lt;&gt;"")</formula>
    </cfRule>
    <cfRule type="expression" dxfId="286" priority="215">
      <formula>AND($E214="香港・マカオ以外",$G214="")</formula>
    </cfRule>
  </conditionalFormatting>
  <conditionalFormatting sqref="E214">
    <cfRule type="containsBlanks" dxfId="285" priority="209">
      <formula>LEN(TRIM(E214))=0</formula>
    </cfRule>
    <cfRule type="expression" dxfId="284" priority="210">
      <formula>AND($D214&lt;&gt;"中国",$E214="※地域を選択")</formula>
    </cfRule>
    <cfRule type="expression" dxfId="283" priority="212">
      <formula>AND($D214="中国",$E214="※地域を選択")</formula>
    </cfRule>
    <cfRule type="expression" dxfId="282" priority="213">
      <formula>AND($D214&lt;&gt;"中国",$E214&lt;&gt;"※地域を選択")</formula>
    </cfRule>
  </conditionalFormatting>
  <conditionalFormatting sqref="F224">
    <cfRule type="cellIs" dxfId="281" priority="207" operator="equal">
      <formula>"登録番号"</formula>
    </cfRule>
  </conditionalFormatting>
  <conditionalFormatting sqref="G224">
    <cfRule type="expression" dxfId="280" priority="204">
      <formula>AND($E224&lt;&gt;"香港・マカオ以外",$G224&lt;&gt;"")</formula>
    </cfRule>
    <cfRule type="expression" dxfId="279" priority="208">
      <formula>AND($E224="香港・マカオ以外",$G224="")</formula>
    </cfRule>
  </conditionalFormatting>
  <conditionalFormatting sqref="E224">
    <cfRule type="containsBlanks" dxfId="278" priority="202">
      <formula>LEN(TRIM(E224))=0</formula>
    </cfRule>
    <cfRule type="expression" dxfId="277" priority="203">
      <formula>AND($D224&lt;&gt;"中国",$E224="※地域を選択")</formula>
    </cfRule>
    <cfRule type="expression" dxfId="276" priority="205">
      <formula>AND($D224="中国",$E224="※地域を選択")</formula>
    </cfRule>
    <cfRule type="expression" dxfId="275" priority="206">
      <formula>AND($D224&lt;&gt;"中国",$E224&lt;&gt;"※地域を選択")</formula>
    </cfRule>
  </conditionalFormatting>
  <conditionalFormatting sqref="F234">
    <cfRule type="cellIs" dxfId="274" priority="200" operator="equal">
      <formula>"登録番号"</formula>
    </cfRule>
  </conditionalFormatting>
  <conditionalFormatting sqref="G234">
    <cfRule type="expression" dxfId="273" priority="197">
      <formula>AND($E234&lt;&gt;"香港・マカオ以外",$G234&lt;&gt;"")</formula>
    </cfRule>
    <cfRule type="expression" dxfId="272" priority="201">
      <formula>AND($E234="香港・マカオ以外",$G234="")</formula>
    </cfRule>
  </conditionalFormatting>
  <conditionalFormatting sqref="E234">
    <cfRule type="containsBlanks" dxfId="271" priority="195">
      <formula>LEN(TRIM(E234))=0</formula>
    </cfRule>
    <cfRule type="expression" dxfId="270" priority="196">
      <formula>AND($D234&lt;&gt;"中国",$E234="※地域を選択")</formula>
    </cfRule>
    <cfRule type="expression" dxfId="269" priority="198">
      <formula>AND($D234="中国",$E234="※地域を選択")</formula>
    </cfRule>
    <cfRule type="expression" dxfId="268" priority="199">
      <formula>AND($D234&lt;&gt;"中国",$E234&lt;&gt;"※地域を選択")</formula>
    </cfRule>
  </conditionalFormatting>
  <conditionalFormatting sqref="F244">
    <cfRule type="cellIs" dxfId="267" priority="193" operator="equal">
      <formula>"登録番号"</formula>
    </cfRule>
  </conditionalFormatting>
  <conditionalFormatting sqref="G244">
    <cfRule type="expression" dxfId="266" priority="190">
      <formula>AND($E244&lt;&gt;"香港・マカオ以外",$G244&lt;&gt;"")</formula>
    </cfRule>
    <cfRule type="expression" dxfId="265" priority="194">
      <formula>AND($E244="香港・マカオ以外",$G244="")</formula>
    </cfRule>
  </conditionalFormatting>
  <conditionalFormatting sqref="E244">
    <cfRule type="containsBlanks" dxfId="264" priority="188">
      <formula>LEN(TRIM(E244))=0</formula>
    </cfRule>
    <cfRule type="expression" dxfId="263" priority="189">
      <formula>AND($D244&lt;&gt;"中国",$E244="※地域を選択")</formula>
    </cfRule>
    <cfRule type="expression" dxfId="262" priority="191">
      <formula>AND($D244="中国",$E244="※地域を選択")</formula>
    </cfRule>
    <cfRule type="expression" dxfId="261" priority="192">
      <formula>AND($D244&lt;&gt;"中国",$E244&lt;&gt;"※地域を選択")</formula>
    </cfRule>
  </conditionalFormatting>
  <conditionalFormatting sqref="F254">
    <cfRule type="cellIs" dxfId="260" priority="186" operator="equal">
      <formula>"登録番号"</formula>
    </cfRule>
  </conditionalFormatting>
  <conditionalFormatting sqref="G254">
    <cfRule type="expression" dxfId="259" priority="183">
      <formula>AND($E254&lt;&gt;"香港・マカオ以外",$G254&lt;&gt;"")</formula>
    </cfRule>
    <cfRule type="expression" dxfId="258" priority="187">
      <formula>AND($E254="香港・マカオ以外",$G254="")</formula>
    </cfRule>
  </conditionalFormatting>
  <conditionalFormatting sqref="E254">
    <cfRule type="containsBlanks" dxfId="257" priority="181">
      <formula>LEN(TRIM(E254))=0</formula>
    </cfRule>
    <cfRule type="expression" dxfId="256" priority="182">
      <formula>AND($D254&lt;&gt;"中国",$E254="※地域を選択")</formula>
    </cfRule>
    <cfRule type="expression" dxfId="255" priority="184">
      <formula>AND($D254="中国",$E254="※地域を選択")</formula>
    </cfRule>
    <cfRule type="expression" dxfId="254" priority="185">
      <formula>AND($D254&lt;&gt;"中国",$E254&lt;&gt;"※地域を選択")</formula>
    </cfRule>
  </conditionalFormatting>
  <conditionalFormatting sqref="F264">
    <cfRule type="cellIs" dxfId="253" priority="179" operator="equal">
      <formula>"登録番号"</formula>
    </cfRule>
  </conditionalFormatting>
  <conditionalFormatting sqref="G264">
    <cfRule type="expression" dxfId="252" priority="176">
      <formula>AND($E264&lt;&gt;"香港・マカオ以外",$G264&lt;&gt;"")</formula>
    </cfRule>
    <cfRule type="expression" dxfId="251" priority="180">
      <formula>AND($E264="香港・マカオ以外",$G264="")</formula>
    </cfRule>
  </conditionalFormatting>
  <conditionalFormatting sqref="E264">
    <cfRule type="containsBlanks" dxfId="250" priority="174">
      <formula>LEN(TRIM(E264))=0</formula>
    </cfRule>
    <cfRule type="expression" dxfId="249" priority="175">
      <formula>AND($D264&lt;&gt;"中国",$E264="※地域を選択")</formula>
    </cfRule>
    <cfRule type="expression" dxfId="248" priority="177">
      <formula>AND($D264="中国",$E264="※地域を選択")</formula>
    </cfRule>
    <cfRule type="expression" dxfId="247" priority="178">
      <formula>AND($D264&lt;&gt;"中国",$E264&lt;&gt;"※地域を選択")</formula>
    </cfRule>
  </conditionalFormatting>
  <conditionalFormatting sqref="F274">
    <cfRule type="cellIs" dxfId="246" priority="172" operator="equal">
      <formula>"登録番号"</formula>
    </cfRule>
  </conditionalFormatting>
  <conditionalFormatting sqref="G274">
    <cfRule type="expression" dxfId="245" priority="169">
      <formula>AND($E274&lt;&gt;"香港・マカオ以外",$G274&lt;&gt;"")</formula>
    </cfRule>
    <cfRule type="expression" dxfId="244" priority="173">
      <formula>AND($E274="香港・マカオ以外",$G274="")</formula>
    </cfRule>
  </conditionalFormatting>
  <conditionalFormatting sqref="E274">
    <cfRule type="containsBlanks" dxfId="243" priority="167">
      <formula>LEN(TRIM(E274))=0</formula>
    </cfRule>
    <cfRule type="expression" dxfId="242" priority="168">
      <formula>AND($D274&lt;&gt;"中国",$E274="※地域を選択")</formula>
    </cfRule>
    <cfRule type="expression" dxfId="241" priority="170">
      <formula>AND($D274="中国",$E274="※地域を選択")</formula>
    </cfRule>
    <cfRule type="expression" dxfId="240" priority="171">
      <formula>AND($D274&lt;&gt;"中国",$E274&lt;&gt;"※地域を選択")</formula>
    </cfRule>
  </conditionalFormatting>
  <conditionalFormatting sqref="F284">
    <cfRule type="cellIs" dxfId="239" priority="165" operator="equal">
      <formula>"登録番号"</formula>
    </cfRule>
  </conditionalFormatting>
  <conditionalFormatting sqref="G284">
    <cfRule type="expression" dxfId="238" priority="162">
      <formula>AND($E284&lt;&gt;"香港・マカオ以外",$G284&lt;&gt;"")</formula>
    </cfRule>
    <cfRule type="expression" dxfId="237" priority="166">
      <formula>AND($E284="香港・マカオ以外",$G284="")</formula>
    </cfRule>
  </conditionalFormatting>
  <conditionalFormatting sqref="E284">
    <cfRule type="containsBlanks" dxfId="236" priority="160">
      <formula>LEN(TRIM(E284))=0</formula>
    </cfRule>
    <cfRule type="expression" dxfId="235" priority="161">
      <formula>AND($D284&lt;&gt;"中国",$E284="※地域を選択")</formula>
    </cfRule>
    <cfRule type="expression" dxfId="234" priority="163">
      <formula>AND($D284="中国",$E284="※地域を選択")</formula>
    </cfRule>
    <cfRule type="expression" dxfId="233" priority="164">
      <formula>AND($D284&lt;&gt;"中国",$E284&lt;&gt;"※地域を選択")</formula>
    </cfRule>
  </conditionalFormatting>
  <conditionalFormatting sqref="F294">
    <cfRule type="cellIs" dxfId="232" priority="158" operator="equal">
      <formula>"登録番号"</formula>
    </cfRule>
  </conditionalFormatting>
  <conditionalFormatting sqref="G294">
    <cfRule type="expression" dxfId="231" priority="155">
      <formula>AND($E294&lt;&gt;"香港・マカオ以外",$G294&lt;&gt;"")</formula>
    </cfRule>
    <cfRule type="expression" dxfId="230" priority="159">
      <formula>AND($E294="香港・マカオ以外",$G294="")</formula>
    </cfRule>
  </conditionalFormatting>
  <conditionalFormatting sqref="E294">
    <cfRule type="containsBlanks" dxfId="229" priority="153">
      <formula>LEN(TRIM(E294))=0</formula>
    </cfRule>
    <cfRule type="expression" dxfId="228" priority="154">
      <formula>AND($D294&lt;&gt;"中国",$E294="※地域を選択")</formula>
    </cfRule>
    <cfRule type="expression" dxfId="227" priority="156">
      <formula>AND($D294="中国",$E294="※地域を選択")</formula>
    </cfRule>
    <cfRule type="expression" dxfId="226" priority="157">
      <formula>AND($D294&lt;&gt;"中国",$E294&lt;&gt;"※地域を選択")</formula>
    </cfRule>
  </conditionalFormatting>
  <conditionalFormatting sqref="F304">
    <cfRule type="cellIs" dxfId="225" priority="151" operator="equal">
      <formula>"登録番号"</formula>
    </cfRule>
  </conditionalFormatting>
  <conditionalFormatting sqref="G304">
    <cfRule type="expression" dxfId="224" priority="148">
      <formula>AND($E304&lt;&gt;"香港・マカオ以外",$G304&lt;&gt;"")</formula>
    </cfRule>
    <cfRule type="expression" dxfId="223" priority="152">
      <formula>AND($E304="香港・マカオ以外",$G304="")</formula>
    </cfRule>
  </conditionalFormatting>
  <conditionalFormatting sqref="E304">
    <cfRule type="containsBlanks" dxfId="222" priority="146">
      <formula>LEN(TRIM(E304))=0</formula>
    </cfRule>
    <cfRule type="expression" dxfId="221" priority="147">
      <formula>AND($D304&lt;&gt;"中国",$E304="※地域を選択")</formula>
    </cfRule>
    <cfRule type="expression" dxfId="220" priority="149">
      <formula>AND($D304="中国",$E304="※地域を選択")</formula>
    </cfRule>
    <cfRule type="expression" dxfId="219" priority="150">
      <formula>AND($D304&lt;&gt;"中国",$E304&lt;&gt;"※地域を選択")</formula>
    </cfRule>
  </conditionalFormatting>
  <conditionalFormatting sqref="F314">
    <cfRule type="cellIs" dxfId="218" priority="144" operator="equal">
      <formula>"登録番号"</formula>
    </cfRule>
  </conditionalFormatting>
  <conditionalFormatting sqref="G314">
    <cfRule type="expression" dxfId="217" priority="141">
      <formula>AND($E314&lt;&gt;"香港・マカオ以外",$G314&lt;&gt;"")</formula>
    </cfRule>
    <cfRule type="expression" dxfId="216" priority="145">
      <formula>AND($E314="香港・マカオ以外",$G314="")</formula>
    </cfRule>
  </conditionalFormatting>
  <conditionalFormatting sqref="E314">
    <cfRule type="containsBlanks" dxfId="215" priority="139">
      <formula>LEN(TRIM(E314))=0</formula>
    </cfRule>
    <cfRule type="expression" dxfId="214" priority="140">
      <formula>AND($D314&lt;&gt;"中国",$E314="※地域を選択")</formula>
    </cfRule>
    <cfRule type="expression" dxfId="213" priority="142">
      <formula>AND($D314="中国",$E314="※地域を選択")</formula>
    </cfRule>
    <cfRule type="expression" dxfId="212" priority="143">
      <formula>AND($D314&lt;&gt;"中国",$E314&lt;&gt;"※地域を選択")</formula>
    </cfRule>
  </conditionalFormatting>
  <conditionalFormatting sqref="F324">
    <cfRule type="cellIs" dxfId="211" priority="137" operator="equal">
      <formula>"登録番号"</formula>
    </cfRule>
  </conditionalFormatting>
  <conditionalFormatting sqref="G324">
    <cfRule type="expression" dxfId="210" priority="134">
      <formula>AND($E324&lt;&gt;"香港・マカオ以外",$G324&lt;&gt;"")</formula>
    </cfRule>
    <cfRule type="expression" dxfId="209" priority="138">
      <formula>AND($E324="香港・マカオ以外",$G324="")</formula>
    </cfRule>
  </conditionalFormatting>
  <conditionalFormatting sqref="E324">
    <cfRule type="containsBlanks" dxfId="208" priority="132">
      <formula>LEN(TRIM(E324))=0</formula>
    </cfRule>
    <cfRule type="expression" dxfId="207" priority="133">
      <formula>AND($D324&lt;&gt;"中国",$E324="※地域を選択")</formula>
    </cfRule>
    <cfRule type="expression" dxfId="206" priority="135">
      <formula>AND($D324="中国",$E324="※地域を選択")</formula>
    </cfRule>
    <cfRule type="expression" dxfId="205" priority="136">
      <formula>AND($D324&lt;&gt;"中国",$E324&lt;&gt;"※地域を選択")</formula>
    </cfRule>
  </conditionalFormatting>
  <conditionalFormatting sqref="F334">
    <cfRule type="cellIs" dxfId="204" priority="130" operator="equal">
      <formula>"登録番号"</formula>
    </cfRule>
  </conditionalFormatting>
  <conditionalFormatting sqref="G334">
    <cfRule type="expression" dxfId="203" priority="127">
      <formula>AND($E334&lt;&gt;"香港・マカオ以外",$G334&lt;&gt;"")</formula>
    </cfRule>
    <cfRule type="expression" dxfId="202" priority="131">
      <formula>AND($E334="香港・マカオ以外",$G334="")</formula>
    </cfRule>
  </conditionalFormatting>
  <conditionalFormatting sqref="E334">
    <cfRule type="containsBlanks" dxfId="201" priority="125">
      <formula>LEN(TRIM(E334))=0</formula>
    </cfRule>
    <cfRule type="expression" dxfId="200" priority="126">
      <formula>AND($D334&lt;&gt;"中国",$E334="※地域を選択")</formula>
    </cfRule>
    <cfRule type="expression" dxfId="199" priority="128">
      <formula>AND($D334="中国",$E334="※地域を選択")</formula>
    </cfRule>
    <cfRule type="expression" dxfId="198" priority="129">
      <formula>AND($D334&lt;&gt;"中国",$E334&lt;&gt;"※地域を選択")</formula>
    </cfRule>
  </conditionalFormatting>
  <conditionalFormatting sqref="F344">
    <cfRule type="cellIs" dxfId="197" priority="123" operator="equal">
      <formula>"登録番号"</formula>
    </cfRule>
  </conditionalFormatting>
  <conditionalFormatting sqref="G344">
    <cfRule type="expression" dxfId="196" priority="120">
      <formula>AND($E344&lt;&gt;"香港・マカオ以外",$G344&lt;&gt;"")</formula>
    </cfRule>
    <cfRule type="expression" dxfId="195" priority="124">
      <formula>AND($E344="香港・マカオ以外",$G344="")</formula>
    </cfRule>
  </conditionalFormatting>
  <conditionalFormatting sqref="E344">
    <cfRule type="containsBlanks" dxfId="194" priority="118">
      <formula>LEN(TRIM(E344))=0</formula>
    </cfRule>
    <cfRule type="expression" dxfId="193" priority="119">
      <formula>AND($D344&lt;&gt;"中国",$E344="※地域を選択")</formula>
    </cfRule>
    <cfRule type="expression" dxfId="192" priority="121">
      <formula>AND($D344="中国",$E344="※地域を選択")</formula>
    </cfRule>
    <cfRule type="expression" dxfId="191" priority="122">
      <formula>AND($D344&lt;&gt;"中国",$E344&lt;&gt;"※地域を選択")</formula>
    </cfRule>
  </conditionalFormatting>
  <conditionalFormatting sqref="F354">
    <cfRule type="cellIs" dxfId="190" priority="116" operator="equal">
      <formula>"登録番号"</formula>
    </cfRule>
  </conditionalFormatting>
  <conditionalFormatting sqref="G354">
    <cfRule type="expression" dxfId="189" priority="113">
      <formula>AND($E354&lt;&gt;"香港・マカオ以外",$G354&lt;&gt;"")</formula>
    </cfRule>
    <cfRule type="expression" dxfId="188" priority="117">
      <formula>AND($E354="香港・マカオ以外",$G354="")</formula>
    </cfRule>
  </conditionalFormatting>
  <conditionalFormatting sqref="E354">
    <cfRule type="containsBlanks" dxfId="187" priority="111">
      <formula>LEN(TRIM(E354))=0</formula>
    </cfRule>
    <cfRule type="expression" dxfId="186" priority="112">
      <formula>AND($D354&lt;&gt;"中国",$E354="※地域を選択")</formula>
    </cfRule>
    <cfRule type="expression" dxfId="185" priority="114">
      <formula>AND($D354="中国",$E354="※地域を選択")</formula>
    </cfRule>
    <cfRule type="expression" dxfId="184" priority="115">
      <formula>AND($D354&lt;&gt;"中国",$E354&lt;&gt;"※地域を選択")</formula>
    </cfRule>
  </conditionalFormatting>
  <conditionalFormatting sqref="F364">
    <cfRule type="cellIs" dxfId="183" priority="109" operator="equal">
      <formula>"登録番号"</formula>
    </cfRule>
  </conditionalFormatting>
  <conditionalFormatting sqref="G364">
    <cfRule type="expression" dxfId="182" priority="106">
      <formula>AND($E364&lt;&gt;"香港・マカオ以外",$G364&lt;&gt;"")</formula>
    </cfRule>
    <cfRule type="expression" dxfId="181" priority="110">
      <formula>AND($E364="香港・マカオ以外",$G364="")</formula>
    </cfRule>
  </conditionalFormatting>
  <conditionalFormatting sqref="E364">
    <cfRule type="containsBlanks" dxfId="180" priority="104">
      <formula>LEN(TRIM(E364))=0</formula>
    </cfRule>
    <cfRule type="expression" dxfId="179" priority="105">
      <formula>AND($D364&lt;&gt;"中国",$E364="※地域を選択")</formula>
    </cfRule>
    <cfRule type="expression" dxfId="178" priority="107">
      <formula>AND($D364="中国",$E364="※地域を選択")</formula>
    </cfRule>
    <cfRule type="expression" dxfId="177" priority="108">
      <formula>AND($D364&lt;&gt;"中国",$E364&lt;&gt;"※地域を選択")</formula>
    </cfRule>
  </conditionalFormatting>
  <conditionalFormatting sqref="F374">
    <cfRule type="cellIs" dxfId="176" priority="102" operator="equal">
      <formula>"登録番号"</formula>
    </cfRule>
  </conditionalFormatting>
  <conditionalFormatting sqref="G374">
    <cfRule type="expression" dxfId="175" priority="99">
      <formula>AND($E374&lt;&gt;"香港・マカオ以外",$G374&lt;&gt;"")</formula>
    </cfRule>
    <cfRule type="expression" dxfId="174" priority="103">
      <formula>AND($E374="香港・マカオ以外",$G374="")</formula>
    </cfRule>
  </conditionalFormatting>
  <conditionalFormatting sqref="E374">
    <cfRule type="containsBlanks" dxfId="173" priority="97">
      <formula>LEN(TRIM(E374))=0</formula>
    </cfRule>
    <cfRule type="expression" dxfId="172" priority="98">
      <formula>AND($D374&lt;&gt;"中国",$E374="※地域を選択")</formula>
    </cfRule>
    <cfRule type="expression" dxfId="171" priority="100">
      <formula>AND($D374="中国",$E374="※地域を選択")</formula>
    </cfRule>
    <cfRule type="expression" dxfId="170" priority="101">
      <formula>AND($D374&lt;&gt;"中国",$E374&lt;&gt;"※地域を選択")</formula>
    </cfRule>
  </conditionalFormatting>
  <conditionalFormatting sqref="F384">
    <cfRule type="cellIs" dxfId="169" priority="95" operator="equal">
      <formula>"登録番号"</formula>
    </cfRule>
  </conditionalFormatting>
  <conditionalFormatting sqref="G384">
    <cfRule type="expression" dxfId="168" priority="92">
      <formula>AND($E384&lt;&gt;"香港・マカオ以外",$G384&lt;&gt;"")</formula>
    </cfRule>
    <cfRule type="expression" dxfId="167" priority="96">
      <formula>AND($E384="香港・マカオ以外",$G384="")</formula>
    </cfRule>
  </conditionalFormatting>
  <conditionalFormatting sqref="E384">
    <cfRule type="containsBlanks" dxfId="166" priority="90">
      <formula>LEN(TRIM(E384))=0</formula>
    </cfRule>
    <cfRule type="expression" dxfId="165" priority="91">
      <formula>AND($D384&lt;&gt;"中国",$E384="※地域を選択")</formula>
    </cfRule>
    <cfRule type="expression" dxfId="164" priority="93">
      <formula>AND($D384="中国",$E384="※地域を選択")</formula>
    </cfRule>
    <cfRule type="expression" dxfId="163" priority="94">
      <formula>AND($D384&lt;&gt;"中国",$E384&lt;&gt;"※地域を選択")</formula>
    </cfRule>
  </conditionalFormatting>
  <conditionalFormatting sqref="F394">
    <cfRule type="cellIs" dxfId="162" priority="88" operator="equal">
      <formula>"登録番号"</formula>
    </cfRule>
  </conditionalFormatting>
  <conditionalFormatting sqref="G394">
    <cfRule type="expression" dxfId="161" priority="85">
      <formula>AND($E394&lt;&gt;"香港・マカオ以外",$G394&lt;&gt;"")</formula>
    </cfRule>
    <cfRule type="expression" dxfId="160" priority="89">
      <formula>AND($E394="香港・マカオ以外",$G394="")</formula>
    </cfRule>
  </conditionalFormatting>
  <conditionalFormatting sqref="E394">
    <cfRule type="containsBlanks" dxfId="159" priority="83">
      <formula>LEN(TRIM(E394))=0</formula>
    </cfRule>
    <cfRule type="expression" dxfId="158" priority="84">
      <formula>AND($D394&lt;&gt;"中国",$E394="※地域を選択")</formula>
    </cfRule>
    <cfRule type="expression" dxfId="157" priority="86">
      <formula>AND($D394="中国",$E394="※地域を選択")</formula>
    </cfRule>
    <cfRule type="expression" dxfId="156" priority="87">
      <formula>AND($D394&lt;&gt;"中国",$E394&lt;&gt;"※地域を選択")</formula>
    </cfRule>
  </conditionalFormatting>
  <conditionalFormatting sqref="F404">
    <cfRule type="cellIs" dxfId="155" priority="81" operator="equal">
      <formula>"登録番号"</formula>
    </cfRule>
  </conditionalFormatting>
  <conditionalFormatting sqref="G404">
    <cfRule type="expression" dxfId="154" priority="78">
      <formula>AND($E404&lt;&gt;"香港・マカオ以外",$G404&lt;&gt;"")</formula>
    </cfRule>
    <cfRule type="expression" dxfId="153" priority="82">
      <formula>AND($E404="香港・マカオ以外",$G404="")</formula>
    </cfRule>
  </conditionalFormatting>
  <conditionalFormatting sqref="E404">
    <cfRule type="containsBlanks" dxfId="152" priority="76">
      <formula>LEN(TRIM(E404))=0</formula>
    </cfRule>
    <cfRule type="expression" dxfId="151" priority="77">
      <formula>AND($D404&lt;&gt;"中国",$E404="※地域を選択")</formula>
    </cfRule>
    <cfRule type="expression" dxfId="150" priority="79">
      <formula>AND($D404="中国",$E404="※地域を選択")</formula>
    </cfRule>
    <cfRule type="expression" dxfId="149" priority="80">
      <formula>AND($D404&lt;&gt;"中国",$E404&lt;&gt;"※地域を選択")</formula>
    </cfRule>
  </conditionalFormatting>
  <conditionalFormatting sqref="F414">
    <cfRule type="cellIs" dxfId="148" priority="74" operator="equal">
      <formula>"登録番号"</formula>
    </cfRule>
  </conditionalFormatting>
  <conditionalFormatting sqref="G414">
    <cfRule type="expression" dxfId="147" priority="71">
      <formula>AND($E414&lt;&gt;"香港・マカオ以外",$G414&lt;&gt;"")</formula>
    </cfRule>
    <cfRule type="expression" dxfId="146" priority="75">
      <formula>AND($E414="香港・マカオ以外",$G414="")</formula>
    </cfRule>
  </conditionalFormatting>
  <conditionalFormatting sqref="E414">
    <cfRule type="containsBlanks" dxfId="145" priority="69">
      <formula>LEN(TRIM(E414))=0</formula>
    </cfRule>
    <cfRule type="expression" dxfId="144" priority="70">
      <formula>AND($D414&lt;&gt;"中国",$E414="※地域を選択")</formula>
    </cfRule>
    <cfRule type="expression" dxfId="143" priority="72">
      <formula>AND($D414="中国",$E414="※地域を選択")</formula>
    </cfRule>
    <cfRule type="expression" dxfId="142" priority="73">
      <formula>AND($D414&lt;&gt;"中国",$E414&lt;&gt;"※地域を選択")</formula>
    </cfRule>
  </conditionalFormatting>
  <conditionalFormatting sqref="F424">
    <cfRule type="cellIs" dxfId="141" priority="67" operator="equal">
      <formula>"登録番号"</formula>
    </cfRule>
  </conditionalFormatting>
  <conditionalFormatting sqref="G424">
    <cfRule type="expression" dxfId="140" priority="64">
      <formula>AND($E424&lt;&gt;"香港・マカオ以外",$G424&lt;&gt;"")</formula>
    </cfRule>
    <cfRule type="expression" dxfId="139" priority="68">
      <formula>AND($E424="香港・マカオ以外",$G424="")</formula>
    </cfRule>
  </conditionalFormatting>
  <conditionalFormatting sqref="E424">
    <cfRule type="containsBlanks" dxfId="138" priority="62">
      <formula>LEN(TRIM(E424))=0</formula>
    </cfRule>
    <cfRule type="expression" dxfId="137" priority="63">
      <formula>AND($D424&lt;&gt;"中国",$E424="※地域を選択")</formula>
    </cfRule>
    <cfRule type="expression" dxfId="136" priority="65">
      <formula>AND($D424="中国",$E424="※地域を選択")</formula>
    </cfRule>
    <cfRule type="expression" dxfId="135" priority="66">
      <formula>AND($D424&lt;&gt;"中国",$E424&lt;&gt;"※地域を選択")</formula>
    </cfRule>
  </conditionalFormatting>
  <conditionalFormatting sqref="F434">
    <cfRule type="cellIs" dxfId="134" priority="60" operator="equal">
      <formula>"登録番号"</formula>
    </cfRule>
  </conditionalFormatting>
  <conditionalFormatting sqref="G434">
    <cfRule type="expression" dxfId="133" priority="57">
      <formula>AND($E434&lt;&gt;"香港・マカオ以外",$G434&lt;&gt;"")</formula>
    </cfRule>
    <cfRule type="expression" dxfId="132" priority="61">
      <formula>AND($E434="香港・マカオ以外",$G434="")</formula>
    </cfRule>
  </conditionalFormatting>
  <conditionalFormatting sqref="E434">
    <cfRule type="containsBlanks" dxfId="131" priority="55">
      <formula>LEN(TRIM(E434))=0</formula>
    </cfRule>
    <cfRule type="expression" dxfId="130" priority="56">
      <formula>AND($D434&lt;&gt;"中国",$E434="※地域を選択")</formula>
    </cfRule>
    <cfRule type="expression" dxfId="129" priority="58">
      <formula>AND($D434="中国",$E434="※地域を選択")</formula>
    </cfRule>
    <cfRule type="expression" dxfId="128" priority="59">
      <formula>AND($D434&lt;&gt;"中国",$E434&lt;&gt;"※地域を選択")</formula>
    </cfRule>
  </conditionalFormatting>
  <conditionalFormatting sqref="F444">
    <cfRule type="cellIs" dxfId="127" priority="53" operator="equal">
      <formula>"登録番号"</formula>
    </cfRule>
  </conditionalFormatting>
  <conditionalFormatting sqref="G444">
    <cfRule type="expression" dxfId="126" priority="50">
      <formula>AND($E444&lt;&gt;"香港・マカオ以外",$G444&lt;&gt;"")</formula>
    </cfRule>
    <cfRule type="expression" dxfId="125" priority="54">
      <formula>AND($E444="香港・マカオ以外",$G444="")</formula>
    </cfRule>
  </conditionalFormatting>
  <conditionalFormatting sqref="E444">
    <cfRule type="containsBlanks" dxfId="124" priority="48">
      <formula>LEN(TRIM(E444))=0</formula>
    </cfRule>
    <cfRule type="expression" dxfId="123" priority="49">
      <formula>AND($D444&lt;&gt;"中国",$E444="※地域を選択")</formula>
    </cfRule>
    <cfRule type="expression" dxfId="122" priority="51">
      <formula>AND($D444="中国",$E444="※地域を選択")</formula>
    </cfRule>
    <cfRule type="expression" dxfId="121" priority="52">
      <formula>AND($D444&lt;&gt;"中国",$E444&lt;&gt;"※地域を選択")</formula>
    </cfRule>
  </conditionalFormatting>
  <conditionalFormatting sqref="F454">
    <cfRule type="cellIs" dxfId="120" priority="46" operator="equal">
      <formula>"登録番号"</formula>
    </cfRule>
  </conditionalFormatting>
  <conditionalFormatting sqref="G454">
    <cfRule type="expression" dxfId="119" priority="43">
      <formula>AND($E454&lt;&gt;"香港・マカオ以外",$G454&lt;&gt;"")</formula>
    </cfRule>
    <cfRule type="expression" dxfId="118" priority="47">
      <formula>AND($E454="香港・マカオ以外",$G454="")</formula>
    </cfRule>
  </conditionalFormatting>
  <conditionalFormatting sqref="E454">
    <cfRule type="containsBlanks" dxfId="117" priority="41">
      <formula>LEN(TRIM(E454))=0</formula>
    </cfRule>
    <cfRule type="expression" dxfId="116" priority="42">
      <formula>AND($D454&lt;&gt;"中国",$E454="※地域を選択")</formula>
    </cfRule>
    <cfRule type="expression" dxfId="115" priority="44">
      <formula>AND($D454="中国",$E454="※地域を選択")</formula>
    </cfRule>
    <cfRule type="expression" dxfId="114" priority="45">
      <formula>AND($D454&lt;&gt;"中国",$E454&lt;&gt;"※地域を選択")</formula>
    </cfRule>
  </conditionalFormatting>
  <conditionalFormatting sqref="F464">
    <cfRule type="cellIs" dxfId="113" priority="39" operator="equal">
      <formula>"登録番号"</formula>
    </cfRule>
  </conditionalFormatting>
  <conditionalFormatting sqref="G464">
    <cfRule type="expression" dxfId="112" priority="36">
      <formula>AND($E464&lt;&gt;"香港・マカオ以外",$G464&lt;&gt;"")</formula>
    </cfRule>
    <cfRule type="expression" dxfId="111" priority="40">
      <formula>AND($E464="香港・マカオ以外",$G464="")</formula>
    </cfRule>
  </conditionalFormatting>
  <conditionalFormatting sqref="E464">
    <cfRule type="containsBlanks" dxfId="110" priority="34">
      <formula>LEN(TRIM(E464))=0</formula>
    </cfRule>
    <cfRule type="expression" dxfId="109" priority="35">
      <formula>AND($D464&lt;&gt;"中国",$E464="※地域を選択")</formula>
    </cfRule>
    <cfRule type="expression" dxfId="108" priority="37">
      <formula>AND($D464="中国",$E464="※地域を選択")</formula>
    </cfRule>
    <cfRule type="expression" dxfId="107" priority="38">
      <formula>AND($D464&lt;&gt;"中国",$E464&lt;&gt;"※地域を選択")</formula>
    </cfRule>
  </conditionalFormatting>
  <conditionalFormatting sqref="F474">
    <cfRule type="cellIs" dxfId="106" priority="32" operator="equal">
      <formula>"登録番号"</formula>
    </cfRule>
  </conditionalFormatting>
  <conditionalFormatting sqref="G474">
    <cfRule type="expression" dxfId="105" priority="29">
      <formula>AND($E474&lt;&gt;"香港・マカオ以外",$G474&lt;&gt;"")</formula>
    </cfRule>
    <cfRule type="expression" dxfId="104" priority="33">
      <formula>AND($E474="香港・マカオ以外",$G474="")</formula>
    </cfRule>
  </conditionalFormatting>
  <conditionalFormatting sqref="E474">
    <cfRule type="containsBlanks" dxfId="103" priority="27">
      <formula>LEN(TRIM(E474))=0</formula>
    </cfRule>
    <cfRule type="expression" dxfId="102" priority="28">
      <formula>AND($D474&lt;&gt;"中国",$E474="※地域を選択")</formula>
    </cfRule>
    <cfRule type="expression" dxfId="101" priority="30">
      <formula>AND($D474="中国",$E474="※地域を選択")</formula>
    </cfRule>
    <cfRule type="expression" dxfId="100" priority="31">
      <formula>AND($D474&lt;&gt;"中国",$E474&lt;&gt;"※地域を選択")</formula>
    </cfRule>
  </conditionalFormatting>
  <conditionalFormatting sqref="F484">
    <cfRule type="cellIs" dxfId="99" priority="25" operator="equal">
      <formula>"登録番号"</formula>
    </cfRule>
  </conditionalFormatting>
  <conditionalFormatting sqref="G484">
    <cfRule type="expression" dxfId="98" priority="22">
      <formula>AND($E484&lt;&gt;"香港・マカオ以外",$G484&lt;&gt;"")</formula>
    </cfRule>
    <cfRule type="expression" dxfId="97" priority="26">
      <formula>AND($E484="香港・マカオ以外",$G484="")</formula>
    </cfRule>
  </conditionalFormatting>
  <conditionalFormatting sqref="E484">
    <cfRule type="containsBlanks" dxfId="96" priority="20">
      <formula>LEN(TRIM(E484))=0</formula>
    </cfRule>
    <cfRule type="expression" dxfId="95" priority="21">
      <formula>AND($D484&lt;&gt;"中国",$E484="※地域を選択")</formula>
    </cfRule>
    <cfRule type="expression" dxfId="94" priority="23">
      <formula>AND($D484="中国",$E484="※地域を選択")</formula>
    </cfRule>
    <cfRule type="expression" dxfId="93" priority="24">
      <formula>AND($D484&lt;&gt;"中国",$E484&lt;&gt;"※地域を選択")</formula>
    </cfRule>
  </conditionalFormatting>
  <conditionalFormatting sqref="F494">
    <cfRule type="cellIs" dxfId="92" priority="18" operator="equal">
      <formula>"登録番号"</formula>
    </cfRule>
  </conditionalFormatting>
  <conditionalFormatting sqref="G494">
    <cfRule type="expression" dxfId="91" priority="15">
      <formula>AND($E494&lt;&gt;"香港・マカオ以外",$G494&lt;&gt;"")</formula>
    </cfRule>
    <cfRule type="expression" dxfId="90" priority="19">
      <formula>AND($E494="香港・マカオ以外",$G494="")</formula>
    </cfRule>
  </conditionalFormatting>
  <conditionalFormatting sqref="E494">
    <cfRule type="containsBlanks" dxfId="89" priority="13">
      <formula>LEN(TRIM(E494))=0</formula>
    </cfRule>
    <cfRule type="expression" dxfId="88" priority="14">
      <formula>AND($D494&lt;&gt;"中国",$E494="※地域を選択")</formula>
    </cfRule>
    <cfRule type="expression" dxfId="87" priority="16">
      <formula>AND($D494="中国",$E494="※地域を選択")</formula>
    </cfRule>
    <cfRule type="expression" dxfId="86" priority="17">
      <formula>AND($D494&lt;&gt;"中国",$E494&lt;&gt;"※地域を選択")</formula>
    </cfRule>
  </conditionalFormatting>
  <conditionalFormatting sqref="D72:G72">
    <cfRule type="expression" dxfId="85" priority="12">
      <formula>OR($D72="(日本語)",$D72="")</formula>
    </cfRule>
  </conditionalFormatting>
  <conditionalFormatting sqref="D71">
    <cfRule type="expression" dxfId="84" priority="11">
      <formula>OR($D71="(半角英数字)",$D71="")</formula>
    </cfRule>
  </conditionalFormatting>
  <conditionalFormatting sqref="D70">
    <cfRule type="expression" dxfId="83" priority="10">
      <formula>OR($D70="(半角数字)",$D70="")</formula>
    </cfRule>
  </conditionalFormatting>
  <conditionalFormatting sqref="D69">
    <cfRule type="expression" dxfId="82" priority="9">
      <formula>OR($D69="(州、省以下)",$D69="")</formula>
    </cfRule>
  </conditionalFormatting>
  <conditionalFormatting sqref="D92:G92">
    <cfRule type="expression" dxfId="81" priority="8">
      <formula>OR($D92="(日本語)",$D92="")</formula>
    </cfRule>
  </conditionalFormatting>
  <conditionalFormatting sqref="D91">
    <cfRule type="expression" dxfId="80" priority="7">
      <formula>OR($D91="(半角英数字)",$D91="")</formula>
    </cfRule>
  </conditionalFormatting>
  <conditionalFormatting sqref="D90">
    <cfRule type="expression" dxfId="79" priority="6">
      <formula>OR($D90="(半角数字)",$D90="")</formula>
    </cfRule>
  </conditionalFormatting>
  <conditionalFormatting sqref="D89">
    <cfRule type="expression" dxfId="78" priority="5">
      <formula>OR($D89="(州、省以下)",$D89="")</formula>
    </cfRule>
  </conditionalFormatting>
  <conditionalFormatting sqref="D152:G152">
    <cfRule type="expression" dxfId="77" priority="4">
      <formula>OR($D152="(日本語)",$D152="")</formula>
    </cfRule>
  </conditionalFormatting>
  <conditionalFormatting sqref="D151">
    <cfRule type="expression" dxfId="76" priority="3">
      <formula>OR($D151="(半角英数字)",$D151="")</formula>
    </cfRule>
  </conditionalFormatting>
  <conditionalFormatting sqref="D150">
    <cfRule type="expression" dxfId="75" priority="2">
      <formula>OR($D150="(半角数字)",$D150="")</formula>
    </cfRule>
  </conditionalFormatting>
  <conditionalFormatting sqref="D149">
    <cfRule type="expression" dxfId="74" priority="1">
      <formula>OR($D149="(州、省以下)",$D149="")</formula>
    </cfRule>
  </conditionalFormatting>
  <dataValidations count="5">
    <dataValidation type="list" allowBlank="1" showInputMessage="1" showErrorMessage="1" sqref="D214 D224 D194 D14 D24 D234 D34 D4 D44 D54 D64 D74 D84 D94 D104 D114 D124 D134 D144 D154 D164 D174 D184 D204 D244 D254 D484 D264 D274 D284 D294 D304 D314 D324 D334 D494 D344 D364 D374 D384 D394 D404 D414 D424 D434 D444 D454 D464 D474 D354" xr:uid="{05BA44BD-2D53-48FE-AEAB-2314E1928224}">
      <formula1>国・地域リスト</formula1>
    </dataValidation>
    <dataValidation imeMode="off" allowBlank="1" showInputMessage="1" showErrorMessage="1" sqref="D17:D18 D477:D478 D27:D28 D37:D38 D47:D48 D110:D111 D57:D58 D70:D71 D497:D498 D77:D78 D97:D98 D117:D118 D127:D128 D90:D91 D137:D138 D157:D158 D167:D168 D187:D188 D177:D178 D197:D198 D207:D208 D217:D218 D227:D228 D237:D238 D247:D248 D257:D258 D267:D268 D277:D278 D287:D288 D297:D298 D307:D308 D317:D318 D327:D328 D337:D338 D347:D348 D357:D358 D367:D368 D377:D378 D387:D388 D397:D398 D407:D408 D417:D418 D427:D428 D437:D438 D447:D448 D457:D458 D467:D468 D487:D488 D10:D11 E6:G6 D6:D8 D16:G16 D20:D21 D26:G26 D30:D31 D36:G36 D40:D41 D46:G46 D50:D51 D56:G56 D60:D61 D76:G76 D80:D81 D96:G96 D100:D101 D116:G116 D120:D121 D126:G126 D130:D131 D136:G136 D140:D141 D156:G156 D160:D161 D166:G166 D170:D171 D176:G176 D180:D181 D186:G186 D190:D191 D196:G196 D200:D201 D206:G206 D210:D211 D216:G216 D220:D221 D226:G226 D230:D231 D236:G236 D240:D241 D246:G246 D250:D251 D256:G256 D260:D261 D266:G266 D270:D271 D276:G276 D280:D281 D286:G286 D290:D291 D296:G296 D300:D301 D306:G306 D310:D311 D316:G316 D320:D321 D326:G326 D330:D331 D336:G336 D340:D341 D346:G346 D350:D351 D356:G356 D360:D361 D366:G366 D370:D371 D376:G376 D380:D381 D386:G386 D390:D391 D396:G396 D400:D401 D406:G406 D410:D411 D416:G416 D420:D421 D426:G426 D430:D431 D436:G436 D440:D441 D446:G446 D450:D451 D456:G456 D460:D461 D466:G466 D470:D471 D476:G476 D480:D481 D486:G486 D490:D491 D496:G496 D500:D501 D106:G106 D107:D108 D66:G68 D86:G88 D146:G148 D150:D151" xr:uid="{5CCD9164-A40A-43C1-A143-F02D53318775}"/>
    <dataValidation imeMode="on" allowBlank="1" showInputMessage="1" showErrorMessage="1" sqref="D15:G15 D22:G22 D25:G25 D32:G32 D235:G235 D35:G35 D42:G42 D5:G5 D12:G12 D45:G45 D52:G52 D55:G55 D62:G62 D65:G65 D355:G355 D75:G75 D82:G82 D85:G85 D72:G72 D95:G95 D102:G102 D105:G105 D112:G112 D115:G115 D122:G122 D125:G125 D132:G132 D135:G135 D142:G142 D145:G145 D92:G92 D155:G155 D162:G162 D165:G165 D172:G172 D175:G175 D182:G182 D185:G185 D192:G192 D205:G205 D212:G212 D195:G195 D202:G202 D215:G215 D222:G222 D225:G225 D232:G232 D242:G242 D245:G245 D252:G252 D255:G255 D262:G262 D502:G502 D272:G272 D265:G265 D282:G282 D275:G275 D292:G292 D285:G285 D302:G302 D295:G295 D312:G312 D305:G305 D322:G322 D315:G315 D332:G332 D325:G325 D342:G342 D335:G335 D352:G352 D495:G495 D362:G362 D345:G345 D372:G372 D365:G365 D382:G382 D375:G375 D392:G392 D385:G385 D402:G402 D395:G395 D412:G412 D405:G405 D422:G422 D415:G415 D432:G432 D425:G425 D442:G442 D435:G435 D452:G452 D445:G445 D462:G462 D455:G455 D472:G472 D465:G465 D482:G482 D475:G475 D492:G492 D485:G485 D152:G152" xr:uid="{3BD25EFE-DB49-4878-8320-DE976AFC7C9C}"/>
    <dataValidation imeMode="halfAlpha" allowBlank="1" showInputMessage="1" showErrorMessage="1" sqref="G4 G14 G24 G34 G44 G54 G64 G74 G84 G94 G104 G114 G124 G134 G144 G154 G164 G174 G184 G194 G204 G214 G224 G234 G244 G254 G264 G274 G284 G294 G304 G314 G324 G334 G344 G354 G364 G374 G384 G394 G404 G414 G424 G434 G444 G454 G464 G474 G484 G494" xr:uid="{B4C3ACC8-D1AD-4A73-BE1D-3FBEB91258C3}"/>
    <dataValidation type="list" allowBlank="1" showInputMessage="1" showErrorMessage="1" sqref="E4 E14 E24 E34 E44 E54 E64 E74 E84 E94 E104 E114 E124 E134 E144 E154 E164 E174 E184 E194 E204 E214 E224 E234 E244 E254 E264 E274 E284 E294 E304 E314 E324 E334 E344 E354 E364 E374 E384 E394 E404 E414 E424 E434 E444 E454 E464 E474 E484 E494" xr:uid="{8F0108AC-4763-4EFA-A36D-F9A3A244F9E8}">
      <formula1>"※地域を選択,香港・マカオ,香港・マカオ以外"</formula1>
    </dataValidation>
  </dataValidations>
  <printOptions horizontalCentered="1"/>
  <pageMargins left="0.59055118110236227" right="0.59055118110236227" top="0.59055118110236227" bottom="0.39370078740157483" header="0.19685039370078741" footer="0.19685039370078741"/>
  <pageSetup paperSize="9" scale="85" fitToHeight="0" orientation="portrait" r:id="rId1"/>
  <headerFooter>
    <oddHeader>&amp;C&amp;9&amp;F</oddHeader>
    <oddFooter>&amp;C&amp;10&amp;P/&amp;N</oddFooter>
  </headerFooter>
  <rowBreaks count="13" manualBreakCount="13">
    <brk id="42" max="6" man="1"/>
    <brk id="82" max="6" man="1"/>
    <brk id="122" max="6" man="1"/>
    <brk id="162" max="6" man="1"/>
    <brk id="172" max="6" man="1"/>
    <brk id="212" max="6" man="1"/>
    <brk id="252" max="6" man="1"/>
    <brk id="292" max="6" man="1"/>
    <brk id="332" max="6" man="1"/>
    <brk id="372" max="6" man="1"/>
    <brk id="412" max="6" man="1"/>
    <brk id="452" max="6" man="1"/>
    <brk id="492"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3388-3770-49C0-9273-AD908BE6686C}">
  <sheetPr codeName="Sheet3">
    <pageSetUpPr fitToPage="1"/>
  </sheetPr>
  <dimension ref="A1:L65"/>
  <sheetViews>
    <sheetView showGridLines="0" showZeros="0" zoomScaleNormal="100" zoomScaleSheetLayoutView="100" workbookViewId="0"/>
  </sheetViews>
  <sheetFormatPr defaultRowHeight="15" x14ac:dyDescent="0.35"/>
  <cols>
    <col min="1" max="1" width="2.640625" customWidth="1"/>
    <col min="2" max="2" width="10.640625" customWidth="1"/>
    <col min="3" max="3" width="17.640625" customWidth="1"/>
    <col min="4" max="4" width="7.640625" customWidth="1"/>
    <col min="5" max="12" width="6.35546875" customWidth="1"/>
  </cols>
  <sheetData>
    <row r="1" spans="1:12" ht="15.75" customHeight="1" x14ac:dyDescent="0.35">
      <c r="A1" s="51"/>
      <c r="L1" s="40" t="str">
        <f>'1)実施機関概要'!G1</f>
        <v>Ver.2301</v>
      </c>
    </row>
    <row r="2" spans="1:12" ht="18" customHeight="1" x14ac:dyDescent="0.35">
      <c r="A2" s="256" t="s">
        <v>392</v>
      </c>
      <c r="B2" s="257"/>
      <c r="C2" s="257"/>
      <c r="D2" s="257"/>
      <c r="E2" s="257"/>
      <c r="F2" s="257"/>
      <c r="G2" s="257"/>
      <c r="H2" s="257"/>
      <c r="I2" s="257"/>
      <c r="J2" s="257"/>
      <c r="K2" s="257"/>
      <c r="L2" s="258"/>
    </row>
    <row r="3" spans="1:12" ht="16.5" customHeight="1" x14ac:dyDescent="0.35">
      <c r="A3" s="353" t="s">
        <v>428</v>
      </c>
      <c r="B3" s="354"/>
      <c r="C3" s="354"/>
      <c r="D3" s="354"/>
      <c r="E3" s="354"/>
      <c r="F3" s="354"/>
      <c r="G3" s="354"/>
      <c r="H3" s="354"/>
      <c r="I3" s="354"/>
      <c r="J3" s="354"/>
      <c r="K3" s="354"/>
      <c r="L3" s="355"/>
    </row>
    <row r="4" spans="1:12" ht="15" customHeight="1" thickBot="1" x14ac:dyDescent="0.4">
      <c r="A4" s="73"/>
      <c r="B4" s="74" t="s">
        <v>393</v>
      </c>
      <c r="C4" s="360" t="s">
        <v>394</v>
      </c>
      <c r="D4" s="361"/>
      <c r="E4" s="135" t="s">
        <v>11</v>
      </c>
      <c r="F4" s="136" t="s">
        <v>12</v>
      </c>
      <c r="G4" s="136" t="s">
        <v>13</v>
      </c>
      <c r="H4" s="136" t="s">
        <v>14</v>
      </c>
      <c r="I4" s="136" t="s">
        <v>15</v>
      </c>
      <c r="J4" s="136" t="s">
        <v>16</v>
      </c>
      <c r="K4" s="137" t="s">
        <v>17</v>
      </c>
      <c r="L4" s="56" t="s">
        <v>18</v>
      </c>
    </row>
    <row r="5" spans="1:12" ht="13.5" customHeight="1" thickTop="1" x14ac:dyDescent="0.35">
      <c r="A5" s="71" t="str">
        <f>IF(B5="","",'2)参加機関概要'!B3)</f>
        <v/>
      </c>
      <c r="B5" s="75" t="str">
        <f>IF(OR('2)参加機関概要'!D4="※選択してください",'2)参加機関概要'!D4=""),"",'2)参加機関概要'!D4)</f>
        <v/>
      </c>
      <c r="C5" s="362" t="str">
        <f>IF(OR('2)参加機関概要'!D5="(日本語)",'2)参加機関概要'!D5=""),"",'2)参加機関概要'!D5)</f>
        <v/>
      </c>
      <c r="D5" s="363"/>
      <c r="E5" s="61"/>
      <c r="F5" s="31"/>
      <c r="G5" s="31"/>
      <c r="H5" s="31"/>
      <c r="I5" s="31"/>
      <c r="J5" s="31"/>
      <c r="K5" s="57"/>
      <c r="L5" s="55">
        <f t="shared" ref="L5:L46" si="0">SUM(E5:K5)</f>
        <v>0</v>
      </c>
    </row>
    <row r="6" spans="1:12" ht="13.5" customHeight="1" x14ac:dyDescent="0.35">
      <c r="A6" s="93" t="str">
        <f>IF(B6="","",'2)参加機関概要'!B13)</f>
        <v/>
      </c>
      <c r="B6" s="175" t="str">
        <f>IF(OR('2)参加機関概要'!D14="※選択してください",'2)参加機関概要'!D14=""),"",'2)参加機関概要'!D14)</f>
        <v/>
      </c>
      <c r="C6" s="356" t="str">
        <f>IF(OR('2)参加機関概要'!D15="(日本語)",'2)参加機関概要'!D15=""),"",'2)参加機関概要'!D15)</f>
        <v/>
      </c>
      <c r="D6" s="357"/>
      <c r="E6" s="94"/>
      <c r="F6" s="95"/>
      <c r="G6" s="95"/>
      <c r="H6" s="95"/>
      <c r="I6" s="95"/>
      <c r="J6" s="95"/>
      <c r="K6" s="96"/>
      <c r="L6" s="97">
        <f t="shared" si="0"/>
        <v>0</v>
      </c>
    </row>
    <row r="7" spans="1:12" ht="13.5" customHeight="1" x14ac:dyDescent="0.35">
      <c r="A7" s="72" t="str">
        <f>IF(B7="","",'2)参加機関概要'!B23)</f>
        <v/>
      </c>
      <c r="B7" s="75" t="str">
        <f>IF(OR('2)参加機関概要'!D24="※選択してください",'2)参加機関概要'!D24=""),"",'2)参加機関概要'!D24)</f>
        <v/>
      </c>
      <c r="C7" s="358" t="str">
        <f>IF(OR('2)参加機関概要'!D25="(日本語)",'2)参加機関概要'!D25=""),"",'2)参加機関概要'!D25)</f>
        <v/>
      </c>
      <c r="D7" s="359"/>
      <c r="E7" s="61"/>
      <c r="F7" s="31"/>
      <c r="G7" s="31"/>
      <c r="H7" s="31"/>
      <c r="I7" s="31"/>
      <c r="J7" s="31"/>
      <c r="K7" s="57"/>
      <c r="L7" s="55">
        <f t="shared" si="0"/>
        <v>0</v>
      </c>
    </row>
    <row r="8" spans="1:12" ht="13.5" customHeight="1" x14ac:dyDescent="0.35">
      <c r="A8" s="93" t="str">
        <f>IF(B8="","",'2)参加機関概要'!B33)</f>
        <v/>
      </c>
      <c r="B8" s="175" t="str">
        <f>IF(OR('2)参加機関概要'!D34="※選択してください",'2)参加機関概要'!D34=""),"",'2)参加機関概要'!D34)</f>
        <v/>
      </c>
      <c r="C8" s="356" t="str">
        <f>IF(OR('2)参加機関概要'!D35="(日本語)",'2)参加機関概要'!D35=""),"",'2)参加機関概要'!D35)</f>
        <v/>
      </c>
      <c r="D8" s="357"/>
      <c r="E8" s="94"/>
      <c r="F8" s="95"/>
      <c r="G8" s="95"/>
      <c r="H8" s="95"/>
      <c r="I8" s="95"/>
      <c r="J8" s="95"/>
      <c r="K8" s="96"/>
      <c r="L8" s="97">
        <f t="shared" si="0"/>
        <v>0</v>
      </c>
    </row>
    <row r="9" spans="1:12" ht="13.5" customHeight="1" x14ac:dyDescent="0.35">
      <c r="A9" s="72" t="str">
        <f>IF(B9="","",'2)参加機関概要'!B43)</f>
        <v/>
      </c>
      <c r="B9" s="75" t="str">
        <f>IF(OR('2)参加機関概要'!D44="※選択してください",'2)参加機関概要'!D44=""),"",'2)参加機関概要'!D44)</f>
        <v/>
      </c>
      <c r="C9" s="358" t="str">
        <f>IF(OR('2)参加機関概要'!D45="(日本語)",'2)参加機関概要'!D45=""),"",'2)参加機関概要'!D45)</f>
        <v/>
      </c>
      <c r="D9" s="359"/>
      <c r="E9" s="61"/>
      <c r="F9" s="31"/>
      <c r="G9" s="31"/>
      <c r="H9" s="31"/>
      <c r="I9" s="31"/>
      <c r="J9" s="31"/>
      <c r="K9" s="57"/>
      <c r="L9" s="55">
        <f t="shared" si="0"/>
        <v>0</v>
      </c>
    </row>
    <row r="10" spans="1:12" ht="13.5" customHeight="1" x14ac:dyDescent="0.35">
      <c r="A10" s="93" t="str">
        <f>IF(B10="","",'2)参加機関概要'!B53)</f>
        <v/>
      </c>
      <c r="B10" s="175" t="str">
        <f>IF(OR('2)参加機関概要'!D54="※選択してください",'2)参加機関概要'!D54=""),"",'2)参加機関概要'!D54)</f>
        <v/>
      </c>
      <c r="C10" s="356" t="str">
        <f>IF(OR('2)参加機関概要'!D55="(日本語)",'2)参加機関概要'!D55=""),"",'2)参加機関概要'!D55)</f>
        <v/>
      </c>
      <c r="D10" s="357"/>
      <c r="E10" s="94"/>
      <c r="F10" s="95"/>
      <c r="G10" s="95"/>
      <c r="H10" s="95"/>
      <c r="I10" s="95"/>
      <c r="J10" s="95"/>
      <c r="K10" s="96"/>
      <c r="L10" s="97">
        <f t="shared" si="0"/>
        <v>0</v>
      </c>
    </row>
    <row r="11" spans="1:12" ht="13.5" customHeight="1" x14ac:dyDescent="0.35">
      <c r="A11" s="72" t="str">
        <f>IF(B11="","",'2)参加機関概要'!B63)</f>
        <v/>
      </c>
      <c r="B11" s="75" t="str">
        <f>IF(OR('2)参加機関概要'!D64="※選択してください",'2)参加機関概要'!D64=""),"",'2)参加機関概要'!D64)</f>
        <v/>
      </c>
      <c r="C11" s="358" t="str">
        <f>IF(OR('2)参加機関概要'!D65="(日本語)",'2)参加機関概要'!D65=""),"",'2)参加機関概要'!D65)</f>
        <v/>
      </c>
      <c r="D11" s="359"/>
      <c r="E11" s="61"/>
      <c r="F11" s="31"/>
      <c r="G11" s="31"/>
      <c r="H11" s="31"/>
      <c r="I11" s="31"/>
      <c r="J11" s="31"/>
      <c r="K11" s="57"/>
      <c r="L11" s="55">
        <f t="shared" si="0"/>
        <v>0</v>
      </c>
    </row>
    <row r="12" spans="1:12" ht="13.5" customHeight="1" x14ac:dyDescent="0.35">
      <c r="A12" s="93" t="str">
        <f>IF(B12="","",'2)参加機関概要'!B73)</f>
        <v/>
      </c>
      <c r="B12" s="175" t="str">
        <f>IF(OR('2)参加機関概要'!D74="※選択してください",'2)参加機関概要'!D74=""),"",'2)参加機関概要'!D74)</f>
        <v/>
      </c>
      <c r="C12" s="356" t="str">
        <f>IF(OR('2)参加機関概要'!D75="(日本語)",'2)参加機関概要'!D75=""),"",'2)参加機関概要'!D75)</f>
        <v/>
      </c>
      <c r="D12" s="357"/>
      <c r="E12" s="94"/>
      <c r="F12" s="95"/>
      <c r="G12" s="95"/>
      <c r="H12" s="95"/>
      <c r="I12" s="95"/>
      <c r="J12" s="95"/>
      <c r="K12" s="96"/>
      <c r="L12" s="97">
        <f t="shared" si="0"/>
        <v>0</v>
      </c>
    </row>
    <row r="13" spans="1:12" ht="13.5" customHeight="1" x14ac:dyDescent="0.35">
      <c r="A13" s="72" t="str">
        <f>IF(B13="","",'2)参加機関概要'!B83)</f>
        <v/>
      </c>
      <c r="B13" s="75" t="str">
        <f>IF(OR('2)参加機関概要'!D84="※選択してください",'2)参加機関概要'!D84=""),"",'2)参加機関概要'!D84)</f>
        <v/>
      </c>
      <c r="C13" s="358" t="str">
        <f>IF(OR('2)参加機関概要'!D85="(日本語)",'2)参加機関概要'!D85=""),"",'2)参加機関概要'!D85)</f>
        <v/>
      </c>
      <c r="D13" s="359"/>
      <c r="E13" s="61"/>
      <c r="F13" s="31"/>
      <c r="G13" s="31"/>
      <c r="H13" s="31"/>
      <c r="I13" s="31"/>
      <c r="J13" s="31"/>
      <c r="K13" s="57"/>
      <c r="L13" s="55">
        <f t="shared" si="0"/>
        <v>0</v>
      </c>
    </row>
    <row r="14" spans="1:12" ht="13.5" customHeight="1" x14ac:dyDescent="0.35">
      <c r="A14" s="93" t="str">
        <f>IF(B14="","",'2)参加機関概要'!B93)</f>
        <v/>
      </c>
      <c r="B14" s="175" t="str">
        <f>IF(OR('2)参加機関概要'!D94="※選択してください",'2)参加機関概要'!D94=""),"",'2)参加機関概要'!D94)</f>
        <v/>
      </c>
      <c r="C14" s="356" t="str">
        <f>IF(OR('2)参加機関概要'!D95="(日本語)",'2)参加機関概要'!D95=""),"",'2)参加機関概要'!D95)</f>
        <v/>
      </c>
      <c r="D14" s="357"/>
      <c r="E14" s="94"/>
      <c r="F14" s="95"/>
      <c r="G14" s="95"/>
      <c r="H14" s="95"/>
      <c r="I14" s="95"/>
      <c r="J14" s="95"/>
      <c r="K14" s="96"/>
      <c r="L14" s="97">
        <f t="shared" si="0"/>
        <v>0</v>
      </c>
    </row>
    <row r="15" spans="1:12" ht="13.5" customHeight="1" x14ac:dyDescent="0.35">
      <c r="A15" s="72" t="str">
        <f>IF(B15="","",'2)参加機関概要'!B103)</f>
        <v/>
      </c>
      <c r="B15" s="75" t="str">
        <f>IF(OR('2)参加機関概要'!D104="※選択してください",'2)参加機関概要'!D104=""),"",'2)参加機関概要'!D104)</f>
        <v/>
      </c>
      <c r="C15" s="358" t="str">
        <f>IF(OR('2)参加機関概要'!D105="(日本語)",'2)参加機関概要'!D105=""),"",'2)参加機関概要'!D105)</f>
        <v/>
      </c>
      <c r="D15" s="359"/>
      <c r="E15" s="61"/>
      <c r="F15" s="31"/>
      <c r="G15" s="31"/>
      <c r="H15" s="31"/>
      <c r="I15" s="31"/>
      <c r="J15" s="31"/>
      <c r="K15" s="57"/>
      <c r="L15" s="55">
        <f t="shared" si="0"/>
        <v>0</v>
      </c>
    </row>
    <row r="16" spans="1:12" ht="13.5" customHeight="1" x14ac:dyDescent="0.35">
      <c r="A16" s="93" t="str">
        <f>IF(B16="","",'2)参加機関概要'!B113)</f>
        <v/>
      </c>
      <c r="B16" s="175" t="str">
        <f>IF(OR('2)参加機関概要'!D114="※選択してください",'2)参加機関概要'!D114=""),"",'2)参加機関概要'!D114)</f>
        <v/>
      </c>
      <c r="C16" s="356" t="str">
        <f>IF(OR('2)参加機関概要'!D115="(日本語)",'2)参加機関概要'!D115=""),"",'2)参加機関概要'!D115)</f>
        <v/>
      </c>
      <c r="D16" s="357"/>
      <c r="E16" s="94"/>
      <c r="F16" s="95"/>
      <c r="G16" s="95"/>
      <c r="H16" s="95"/>
      <c r="I16" s="95"/>
      <c r="J16" s="95"/>
      <c r="K16" s="96"/>
      <c r="L16" s="97">
        <f t="shared" si="0"/>
        <v>0</v>
      </c>
    </row>
    <row r="17" spans="1:12" ht="13.5" customHeight="1" x14ac:dyDescent="0.35">
      <c r="A17" s="72" t="str">
        <f>IF(B17="","",'2)参加機関概要'!B123)</f>
        <v/>
      </c>
      <c r="B17" s="75" t="str">
        <f>IF(OR('2)参加機関概要'!D124="※選択してください",'2)参加機関概要'!D124=""),"",'2)参加機関概要'!D124)</f>
        <v/>
      </c>
      <c r="C17" s="358" t="str">
        <f>IF(OR('2)参加機関概要'!D125="(日本語)",'2)参加機関概要'!D125=""),"",'2)参加機関概要'!D125)</f>
        <v/>
      </c>
      <c r="D17" s="359"/>
      <c r="E17" s="61"/>
      <c r="F17" s="31"/>
      <c r="G17" s="31"/>
      <c r="H17" s="31"/>
      <c r="I17" s="31"/>
      <c r="J17" s="31"/>
      <c r="K17" s="57"/>
      <c r="L17" s="55">
        <f t="shared" si="0"/>
        <v>0</v>
      </c>
    </row>
    <row r="18" spans="1:12" ht="13.5" customHeight="1" x14ac:dyDescent="0.35">
      <c r="A18" s="93" t="str">
        <f>IF(B18="","",'2)参加機関概要'!B133)</f>
        <v/>
      </c>
      <c r="B18" s="175" t="str">
        <f>IF(OR('2)参加機関概要'!D134="※選択してください",'2)参加機関概要'!D134=""),"",'2)参加機関概要'!D134)</f>
        <v/>
      </c>
      <c r="C18" s="356" t="str">
        <f>IF(OR('2)参加機関概要'!D135="(日本語)",'2)参加機関概要'!D135=""),"",'2)参加機関概要'!D135)</f>
        <v/>
      </c>
      <c r="D18" s="357"/>
      <c r="E18" s="94"/>
      <c r="F18" s="95"/>
      <c r="G18" s="95"/>
      <c r="H18" s="95"/>
      <c r="I18" s="95"/>
      <c r="J18" s="95"/>
      <c r="K18" s="96"/>
      <c r="L18" s="97">
        <f t="shared" si="0"/>
        <v>0</v>
      </c>
    </row>
    <row r="19" spans="1:12" ht="13.5" customHeight="1" x14ac:dyDescent="0.35">
      <c r="A19" s="72" t="str">
        <f>IF(B19="","",'2)参加機関概要'!B143)</f>
        <v/>
      </c>
      <c r="B19" s="75" t="str">
        <f>IF(OR('2)参加機関概要'!D144="※選択してください",'2)参加機関概要'!D144=""),"",'2)参加機関概要'!D144)</f>
        <v/>
      </c>
      <c r="C19" s="358" t="str">
        <f>IF(OR('2)参加機関概要'!D145="(日本語)",'2)参加機関概要'!D145=""),"",'2)参加機関概要'!D145)</f>
        <v/>
      </c>
      <c r="D19" s="359"/>
      <c r="E19" s="61"/>
      <c r="F19" s="31"/>
      <c r="G19" s="31"/>
      <c r="H19" s="31"/>
      <c r="I19" s="31"/>
      <c r="J19" s="31"/>
      <c r="K19" s="57"/>
      <c r="L19" s="55">
        <f t="shared" si="0"/>
        <v>0</v>
      </c>
    </row>
    <row r="20" spans="1:12" ht="13.5" customHeight="1" x14ac:dyDescent="0.35">
      <c r="A20" s="93" t="str">
        <f>IF(B20="","",'2)参加機関概要'!B153)</f>
        <v/>
      </c>
      <c r="B20" s="175" t="str">
        <f>IF(OR('2)参加機関概要'!D154="※選択してください",'2)参加機関概要'!D154=""),"",'2)参加機関概要'!D154)</f>
        <v/>
      </c>
      <c r="C20" s="356" t="str">
        <f>IF(OR('2)参加機関概要'!D155="(日本語)",'2)参加機関概要'!D155=""),"",'2)参加機関概要'!D155)</f>
        <v/>
      </c>
      <c r="D20" s="357"/>
      <c r="E20" s="94"/>
      <c r="F20" s="95"/>
      <c r="G20" s="95"/>
      <c r="H20" s="95"/>
      <c r="I20" s="95"/>
      <c r="J20" s="95"/>
      <c r="K20" s="96"/>
      <c r="L20" s="97">
        <f t="shared" si="0"/>
        <v>0</v>
      </c>
    </row>
    <row r="21" spans="1:12" ht="13.5" customHeight="1" x14ac:dyDescent="0.35">
      <c r="A21" s="72" t="str">
        <f>IF(B21="","",'2)参加機関概要'!B163)</f>
        <v/>
      </c>
      <c r="B21" s="75" t="str">
        <f>IF(OR('2)参加機関概要'!D164="※選択してください",'2)参加機関概要'!D164=""),"",'2)参加機関概要'!D164)</f>
        <v/>
      </c>
      <c r="C21" s="358" t="str">
        <f>IF(OR('2)参加機関概要'!D165="(日本語)",'2)参加機関概要'!D165=""),"",'2)参加機関概要'!D165)</f>
        <v/>
      </c>
      <c r="D21" s="359"/>
      <c r="E21" s="61"/>
      <c r="F21" s="31"/>
      <c r="G21" s="31"/>
      <c r="H21" s="31"/>
      <c r="I21" s="31"/>
      <c r="J21" s="31"/>
      <c r="K21" s="57"/>
      <c r="L21" s="55">
        <f t="shared" si="0"/>
        <v>0</v>
      </c>
    </row>
    <row r="22" spans="1:12" ht="13.5" customHeight="1" x14ac:dyDescent="0.35">
      <c r="A22" s="93" t="str">
        <f>IF(B22="","",'2)参加機関概要'!B173)</f>
        <v/>
      </c>
      <c r="B22" s="175" t="str">
        <f>IF(OR('2)参加機関概要'!D174="※選択してください",'2)参加機関概要'!D174=""),"",'2)参加機関概要'!D174)</f>
        <v/>
      </c>
      <c r="C22" s="356" t="str">
        <f>IF(OR('2)参加機関概要'!D175="(日本語)",'2)参加機関概要'!D175=""),"",'2)参加機関概要'!D175)</f>
        <v/>
      </c>
      <c r="D22" s="357"/>
      <c r="E22" s="94"/>
      <c r="F22" s="95"/>
      <c r="G22" s="95"/>
      <c r="H22" s="95"/>
      <c r="I22" s="95"/>
      <c r="J22" s="95"/>
      <c r="K22" s="96"/>
      <c r="L22" s="97">
        <f t="shared" si="0"/>
        <v>0</v>
      </c>
    </row>
    <row r="23" spans="1:12" ht="13.5" customHeight="1" x14ac:dyDescent="0.35">
      <c r="A23" s="72" t="str">
        <f>IF(B23="","",'2)参加機関概要'!B183)</f>
        <v/>
      </c>
      <c r="B23" s="75" t="str">
        <f>IF(OR('2)参加機関概要'!D184="※選択してください",'2)参加機関概要'!D184=""),"",'2)参加機関概要'!D184)</f>
        <v/>
      </c>
      <c r="C23" s="358" t="str">
        <f>IF(OR('2)参加機関概要'!D185="(日本語)",'2)参加機関概要'!D185=""),"",'2)参加機関概要'!D185)</f>
        <v/>
      </c>
      <c r="D23" s="359"/>
      <c r="E23" s="61"/>
      <c r="F23" s="31"/>
      <c r="G23" s="31"/>
      <c r="H23" s="31"/>
      <c r="I23" s="31"/>
      <c r="J23" s="31"/>
      <c r="K23" s="57"/>
      <c r="L23" s="55">
        <f t="shared" si="0"/>
        <v>0</v>
      </c>
    </row>
    <row r="24" spans="1:12" ht="13.5" customHeight="1" x14ac:dyDescent="0.35">
      <c r="A24" s="93" t="str">
        <f>IF(B24="","",'2)参加機関概要'!B193)</f>
        <v/>
      </c>
      <c r="B24" s="175" t="str">
        <f>IF(OR('2)参加機関概要'!D194="※選択してください",'2)参加機関概要'!D194=""),"",'2)参加機関概要'!D194)</f>
        <v/>
      </c>
      <c r="C24" s="356" t="str">
        <f>IF(OR('2)参加機関概要'!D195="(日本語)",'2)参加機関概要'!D195=""),"",'2)参加機関概要'!D195)</f>
        <v/>
      </c>
      <c r="D24" s="357"/>
      <c r="E24" s="94"/>
      <c r="F24" s="95"/>
      <c r="G24" s="95"/>
      <c r="H24" s="95"/>
      <c r="I24" s="95"/>
      <c r="J24" s="95"/>
      <c r="K24" s="96"/>
      <c r="L24" s="97">
        <f t="shared" si="0"/>
        <v>0</v>
      </c>
    </row>
    <row r="25" spans="1:12" ht="13.5" customHeight="1" x14ac:dyDescent="0.35">
      <c r="A25" s="72" t="str">
        <f>IF(B25="","",'2)参加機関概要'!B203)</f>
        <v/>
      </c>
      <c r="B25" s="75" t="str">
        <f>IF(OR('2)参加機関概要'!D204="※選択してください",'2)参加機関概要'!D204=""),"",'2)参加機関概要'!D204)</f>
        <v/>
      </c>
      <c r="C25" s="358" t="str">
        <f>IF(OR('2)参加機関概要'!D205="(日本語)",'2)参加機関概要'!D205=""),"",'2)参加機関概要'!D205)</f>
        <v/>
      </c>
      <c r="D25" s="359"/>
      <c r="E25" s="61"/>
      <c r="F25" s="31"/>
      <c r="G25" s="31"/>
      <c r="H25" s="31"/>
      <c r="I25" s="31"/>
      <c r="J25" s="31"/>
      <c r="K25" s="57"/>
      <c r="L25" s="55">
        <f t="shared" si="0"/>
        <v>0</v>
      </c>
    </row>
    <row r="26" spans="1:12" ht="13.5" customHeight="1" x14ac:dyDescent="0.35">
      <c r="A26" s="93" t="str">
        <f>IF(B26="","",'2)参加機関概要'!B213)</f>
        <v/>
      </c>
      <c r="B26" s="175" t="str">
        <f>IF(OR('2)参加機関概要'!D214="※選択してください",'2)参加機関概要'!D214=""),"",'2)参加機関概要'!D214)</f>
        <v/>
      </c>
      <c r="C26" s="356" t="str">
        <f>IF(OR('2)参加機関概要'!D215="(日本語)",'2)参加機関概要'!D215=""),"",'2)参加機関概要'!D215)</f>
        <v/>
      </c>
      <c r="D26" s="357"/>
      <c r="E26" s="94"/>
      <c r="F26" s="95"/>
      <c r="G26" s="95"/>
      <c r="H26" s="95"/>
      <c r="I26" s="95"/>
      <c r="J26" s="95"/>
      <c r="K26" s="96"/>
      <c r="L26" s="97">
        <f t="shared" si="0"/>
        <v>0</v>
      </c>
    </row>
    <row r="27" spans="1:12" ht="13.5" customHeight="1" x14ac:dyDescent="0.35">
      <c r="A27" s="72" t="str">
        <f>IF(B27="","",'2)参加機関概要'!B223)</f>
        <v/>
      </c>
      <c r="B27" s="75" t="str">
        <f>IF(OR('2)参加機関概要'!D224="※選択してください",'2)参加機関概要'!D224=""),"",'2)参加機関概要'!D224)</f>
        <v/>
      </c>
      <c r="C27" s="358" t="str">
        <f>IF(OR('2)参加機関概要'!D225="(日本語)",'2)参加機関概要'!D225=""),"",'2)参加機関概要'!D225)</f>
        <v/>
      </c>
      <c r="D27" s="359"/>
      <c r="E27" s="61"/>
      <c r="F27" s="31"/>
      <c r="G27" s="31"/>
      <c r="H27" s="31"/>
      <c r="I27" s="31"/>
      <c r="J27" s="31"/>
      <c r="K27" s="57"/>
      <c r="L27" s="55">
        <f t="shared" si="0"/>
        <v>0</v>
      </c>
    </row>
    <row r="28" spans="1:12" ht="13.5" customHeight="1" x14ac:dyDescent="0.35">
      <c r="A28" s="93" t="str">
        <f>IF(B28="","",'2)参加機関概要'!B233)</f>
        <v/>
      </c>
      <c r="B28" s="175" t="str">
        <f>IF(OR('2)参加機関概要'!D234="※選択してください",'2)参加機関概要'!D234=""),"",'2)参加機関概要'!D234)</f>
        <v/>
      </c>
      <c r="C28" s="356" t="str">
        <f>IF(OR('2)参加機関概要'!D235="(日本語)",'2)参加機関概要'!D235=""),"",'2)参加機関概要'!D235)</f>
        <v/>
      </c>
      <c r="D28" s="357"/>
      <c r="E28" s="94"/>
      <c r="F28" s="95"/>
      <c r="G28" s="95"/>
      <c r="H28" s="95"/>
      <c r="I28" s="95"/>
      <c r="J28" s="95"/>
      <c r="K28" s="96"/>
      <c r="L28" s="97">
        <f t="shared" si="0"/>
        <v>0</v>
      </c>
    </row>
    <row r="29" spans="1:12" ht="13.5" customHeight="1" thickBot="1" x14ac:dyDescent="0.4">
      <c r="A29" s="72" t="str">
        <f>IF(B29="","",'2)参加機関概要'!B243)</f>
        <v/>
      </c>
      <c r="B29" s="186" t="str">
        <f>IF(OR('2)参加機関概要'!D244="※選択してください",'2)参加機関概要'!D244=""),"",'2)参加機関概要'!D244)</f>
        <v/>
      </c>
      <c r="C29" s="358" t="str">
        <f>IF(OR('2)参加機関概要'!D245="(日本語)",'2)参加機関概要'!D245=""),"",'2)参加機関概要'!D245)</f>
        <v/>
      </c>
      <c r="D29" s="359"/>
      <c r="E29" s="187"/>
      <c r="F29" s="188"/>
      <c r="G29" s="188"/>
      <c r="H29" s="188"/>
      <c r="I29" s="188"/>
      <c r="J29" s="188"/>
      <c r="K29" s="189"/>
      <c r="L29" s="190">
        <f t="shared" ref="L29:L42" si="1">SUM(E29:K29)</f>
        <v>0</v>
      </c>
    </row>
    <row r="30" spans="1:12" ht="13.5" hidden="1" customHeight="1" x14ac:dyDescent="0.35">
      <c r="A30" s="191" t="str">
        <f>IF(B30="","",'2)参加機関概要'!B253)</f>
        <v/>
      </c>
      <c r="B30" s="192" t="str">
        <f>IF(OR('2)参加機関概要'!D254="※選択してください",'2)参加機関概要'!D254=""),"",'2)参加機関概要'!D254)</f>
        <v/>
      </c>
      <c r="C30" s="388" t="str">
        <f>IF(OR('2)参加機関概要'!D255="(日本語)",'2)参加機関概要'!D255=""),"",'2)参加機関概要'!D255)</f>
        <v/>
      </c>
      <c r="D30" s="389"/>
      <c r="E30" s="193"/>
      <c r="F30" s="194"/>
      <c r="G30" s="194"/>
      <c r="H30" s="194"/>
      <c r="I30" s="194"/>
      <c r="J30" s="194"/>
      <c r="K30" s="195"/>
      <c r="L30" s="196">
        <f t="shared" si="1"/>
        <v>0</v>
      </c>
    </row>
    <row r="31" spans="1:12" ht="13.5" hidden="1" customHeight="1" x14ac:dyDescent="0.35">
      <c r="A31" s="72" t="str">
        <f>IF(B31="","",'2)参加機関概要'!B263)</f>
        <v/>
      </c>
      <c r="B31" s="186" t="str">
        <f>IF(OR('2)参加機関概要'!D264="※選択してください",'2)参加機関概要'!D264=""),"",'2)参加機関概要'!D264)</f>
        <v/>
      </c>
      <c r="C31" s="358" t="str">
        <f>IF(OR('2)参加機関概要'!D265="(日本語)",'2)参加機関概要'!D265=""),"",'2)参加機関概要'!D265)</f>
        <v/>
      </c>
      <c r="D31" s="359"/>
      <c r="E31" s="187"/>
      <c r="F31" s="188"/>
      <c r="G31" s="188"/>
      <c r="H31" s="188"/>
      <c r="I31" s="188"/>
      <c r="J31" s="188"/>
      <c r="K31" s="189"/>
      <c r="L31" s="190">
        <f t="shared" si="1"/>
        <v>0</v>
      </c>
    </row>
    <row r="32" spans="1:12" ht="13.5" hidden="1" customHeight="1" x14ac:dyDescent="0.35">
      <c r="A32" s="191" t="str">
        <f>IF(B32="","",'2)参加機関概要'!B273)</f>
        <v/>
      </c>
      <c r="B32" s="192" t="str">
        <f>IF(OR('2)参加機関概要'!D274="※選択してください",'2)参加機関概要'!D274=""),"",'2)参加機関概要'!D274)</f>
        <v/>
      </c>
      <c r="C32" s="388" t="str">
        <f>IF(OR('2)参加機関概要'!D275="(日本語)",'2)参加機関概要'!D275=""),"",'2)参加機関概要'!D275)</f>
        <v/>
      </c>
      <c r="D32" s="389"/>
      <c r="E32" s="193"/>
      <c r="F32" s="194"/>
      <c r="G32" s="194"/>
      <c r="H32" s="194"/>
      <c r="I32" s="194"/>
      <c r="J32" s="194"/>
      <c r="K32" s="195"/>
      <c r="L32" s="196">
        <f t="shared" si="1"/>
        <v>0</v>
      </c>
    </row>
    <row r="33" spans="1:12" ht="13.5" hidden="1" customHeight="1" x14ac:dyDescent="0.35">
      <c r="A33" s="72" t="str">
        <f>IF(B33="","",'2)参加機関概要'!B283)</f>
        <v/>
      </c>
      <c r="B33" s="186" t="str">
        <f>IF(OR('2)参加機関概要'!D284="※選択してください",'2)参加機関概要'!D284=""),"",'2)参加機関概要'!D284)</f>
        <v/>
      </c>
      <c r="C33" s="358" t="str">
        <f>IF(OR('2)参加機関概要'!D285="(日本語)",'2)参加機関概要'!D285=""),"",'2)参加機関概要'!D285)</f>
        <v/>
      </c>
      <c r="D33" s="359"/>
      <c r="E33" s="187"/>
      <c r="F33" s="188"/>
      <c r="G33" s="188"/>
      <c r="H33" s="188"/>
      <c r="I33" s="188"/>
      <c r="J33" s="188"/>
      <c r="K33" s="189"/>
      <c r="L33" s="190">
        <f t="shared" si="1"/>
        <v>0</v>
      </c>
    </row>
    <row r="34" spans="1:12" ht="13.5" hidden="1" customHeight="1" x14ac:dyDescent="0.35">
      <c r="A34" s="191" t="str">
        <f>IF(B34="","",'2)参加機関概要'!B293)</f>
        <v/>
      </c>
      <c r="B34" s="192" t="str">
        <f>IF(OR('2)参加機関概要'!D294="※選択してください",'2)参加機関概要'!D294=""),"",'2)参加機関概要'!D294)</f>
        <v/>
      </c>
      <c r="C34" s="388" t="str">
        <f>IF(OR('2)参加機関概要'!D295="(日本語)",'2)参加機関概要'!D295=""),"",'2)参加機関概要'!D295)</f>
        <v/>
      </c>
      <c r="D34" s="389"/>
      <c r="E34" s="193"/>
      <c r="F34" s="194"/>
      <c r="G34" s="194"/>
      <c r="H34" s="194"/>
      <c r="I34" s="194"/>
      <c r="J34" s="194"/>
      <c r="K34" s="195"/>
      <c r="L34" s="196">
        <f t="shared" si="1"/>
        <v>0</v>
      </c>
    </row>
    <row r="35" spans="1:12" ht="13.5" hidden="1" customHeight="1" x14ac:dyDescent="0.35">
      <c r="A35" s="72" t="str">
        <f>IF(B35="","",'2)参加機関概要'!B303)</f>
        <v/>
      </c>
      <c r="B35" s="186" t="str">
        <f>IF(OR('2)参加機関概要'!D304="※選択してください",'2)参加機関概要'!D304=""),"",'2)参加機関概要'!D304)</f>
        <v/>
      </c>
      <c r="C35" s="358" t="str">
        <f>IF(OR('2)参加機関概要'!D305="(日本語)",'2)参加機関概要'!D305=""),"",'2)参加機関概要'!D305)</f>
        <v/>
      </c>
      <c r="D35" s="359"/>
      <c r="E35" s="187"/>
      <c r="F35" s="188"/>
      <c r="G35" s="188"/>
      <c r="H35" s="188"/>
      <c r="I35" s="188"/>
      <c r="J35" s="188"/>
      <c r="K35" s="189"/>
      <c r="L35" s="190">
        <f t="shared" si="1"/>
        <v>0</v>
      </c>
    </row>
    <row r="36" spans="1:12" ht="13.5" hidden="1" customHeight="1" x14ac:dyDescent="0.35">
      <c r="A36" s="191" t="str">
        <f>IF(B36="","",'2)参加機関概要'!B313)</f>
        <v/>
      </c>
      <c r="B36" s="192" t="str">
        <f>IF(OR('2)参加機関概要'!D314="※選択してください",'2)参加機関概要'!D314=""),"",'2)参加機関概要'!D314)</f>
        <v/>
      </c>
      <c r="C36" s="388" t="str">
        <f>IF(OR('2)参加機関概要'!D315="(日本語)",'2)参加機関概要'!D315=""),"",'2)参加機関概要'!D315)</f>
        <v/>
      </c>
      <c r="D36" s="389"/>
      <c r="E36" s="193"/>
      <c r="F36" s="194"/>
      <c r="G36" s="194"/>
      <c r="H36" s="194"/>
      <c r="I36" s="194"/>
      <c r="J36" s="194"/>
      <c r="K36" s="195"/>
      <c r="L36" s="196">
        <f t="shared" si="1"/>
        <v>0</v>
      </c>
    </row>
    <row r="37" spans="1:12" ht="13.5" hidden="1" customHeight="1" x14ac:dyDescent="0.35">
      <c r="A37" s="72" t="str">
        <f>IF(B37="","",'2)参加機関概要'!B323)</f>
        <v/>
      </c>
      <c r="B37" s="186" t="str">
        <f>IF(OR('2)参加機関概要'!D324="※選択してください",'2)参加機関概要'!D324=""),"",'2)参加機関概要'!D324)</f>
        <v/>
      </c>
      <c r="C37" s="358" t="str">
        <f>IF(OR('2)参加機関概要'!D325="(日本語)",'2)参加機関概要'!D325=""),"",'2)参加機関概要'!D325)</f>
        <v/>
      </c>
      <c r="D37" s="359"/>
      <c r="E37" s="187"/>
      <c r="F37" s="188"/>
      <c r="G37" s="188"/>
      <c r="H37" s="188"/>
      <c r="I37" s="188"/>
      <c r="J37" s="188"/>
      <c r="K37" s="189"/>
      <c r="L37" s="190">
        <f t="shared" si="1"/>
        <v>0</v>
      </c>
    </row>
    <row r="38" spans="1:12" ht="13.5" hidden="1" customHeight="1" x14ac:dyDescent="0.35">
      <c r="A38" s="191" t="str">
        <f>IF(B38="","",'2)参加機関概要'!B333)</f>
        <v/>
      </c>
      <c r="B38" s="192" t="str">
        <f>IF(OR('2)参加機関概要'!D334="※選択してください",'2)参加機関概要'!D334=""),"",'2)参加機関概要'!D334)</f>
        <v/>
      </c>
      <c r="C38" s="388" t="str">
        <f>IF(OR('2)参加機関概要'!D335="(日本語)",'2)参加機関概要'!D335=""),"",'2)参加機関概要'!D335)</f>
        <v/>
      </c>
      <c r="D38" s="389"/>
      <c r="E38" s="193"/>
      <c r="F38" s="194"/>
      <c r="G38" s="194"/>
      <c r="H38" s="194"/>
      <c r="I38" s="194"/>
      <c r="J38" s="194"/>
      <c r="K38" s="195"/>
      <c r="L38" s="196">
        <f t="shared" si="1"/>
        <v>0</v>
      </c>
    </row>
    <row r="39" spans="1:12" ht="13.5" hidden="1" customHeight="1" x14ac:dyDescent="0.35">
      <c r="A39" s="72" t="str">
        <f>IF(B39="","",'2)参加機関概要'!B343)</f>
        <v/>
      </c>
      <c r="B39" s="186" t="str">
        <f>IF(OR('2)参加機関概要'!D344="※選択してください",'2)参加機関概要'!D344=""),"",'2)参加機関概要'!D344)</f>
        <v/>
      </c>
      <c r="C39" s="358" t="str">
        <f>IF(OR('2)参加機関概要'!D345="(日本語)",'2)参加機関概要'!D345=""),"",'2)参加機関概要'!D345)</f>
        <v/>
      </c>
      <c r="D39" s="359"/>
      <c r="E39" s="187"/>
      <c r="F39" s="188"/>
      <c r="G39" s="188"/>
      <c r="H39" s="188"/>
      <c r="I39" s="188"/>
      <c r="J39" s="188"/>
      <c r="K39" s="189"/>
      <c r="L39" s="190">
        <f t="shared" si="1"/>
        <v>0</v>
      </c>
    </row>
    <row r="40" spans="1:12" ht="13.5" hidden="1" customHeight="1" x14ac:dyDescent="0.35">
      <c r="A40" s="191" t="str">
        <f>IF(B40="","",'2)参加機関概要'!B353)</f>
        <v/>
      </c>
      <c r="B40" s="192" t="str">
        <f>IF(OR('2)参加機関概要'!D354="※選択してください",'2)参加機関概要'!D354=""),"",'2)参加機関概要'!D354)</f>
        <v/>
      </c>
      <c r="C40" s="388" t="str">
        <f>IF(OR('2)参加機関概要'!D355="(日本語)",'2)参加機関概要'!D355=""),"",'2)参加機関概要'!D355)</f>
        <v/>
      </c>
      <c r="D40" s="389"/>
      <c r="E40" s="193"/>
      <c r="F40" s="194"/>
      <c r="G40" s="194"/>
      <c r="H40" s="194"/>
      <c r="I40" s="194"/>
      <c r="J40" s="194"/>
      <c r="K40" s="195"/>
      <c r="L40" s="196">
        <f t="shared" si="1"/>
        <v>0</v>
      </c>
    </row>
    <row r="41" spans="1:12" ht="13.5" hidden="1" customHeight="1" x14ac:dyDescent="0.35">
      <c r="A41" s="72" t="str">
        <f>IF(B41="","",'2)参加機関概要'!B363)</f>
        <v/>
      </c>
      <c r="B41" s="186" t="str">
        <f>IF(OR('2)参加機関概要'!D364="※選択してください",'2)参加機関概要'!D364=""),"",'2)参加機関概要'!D364)</f>
        <v/>
      </c>
      <c r="C41" s="358" t="str">
        <f>IF(OR('2)参加機関概要'!D365="(日本語)",'2)参加機関概要'!D365=""),"",'2)参加機関概要'!D365)</f>
        <v/>
      </c>
      <c r="D41" s="359"/>
      <c r="E41" s="187"/>
      <c r="F41" s="188"/>
      <c r="G41" s="188"/>
      <c r="H41" s="188"/>
      <c r="I41" s="188"/>
      <c r="J41" s="188"/>
      <c r="K41" s="189"/>
      <c r="L41" s="190">
        <f t="shared" si="1"/>
        <v>0</v>
      </c>
    </row>
    <row r="42" spans="1:12" ht="13.5" hidden="1" customHeight="1" x14ac:dyDescent="0.35">
      <c r="A42" s="191" t="str">
        <f>IF(B42="","",'2)参加機関概要'!B373)</f>
        <v/>
      </c>
      <c r="B42" s="192" t="str">
        <f>IF(OR('2)参加機関概要'!D374="※選択してください",'2)参加機関概要'!D374=""),"",'2)参加機関概要'!D374)</f>
        <v/>
      </c>
      <c r="C42" s="388" t="str">
        <f>IF(OR('2)参加機関概要'!D375="(日本語)",'2)参加機関概要'!D375=""),"",'2)参加機関概要'!D375)</f>
        <v/>
      </c>
      <c r="D42" s="389"/>
      <c r="E42" s="193"/>
      <c r="F42" s="194"/>
      <c r="G42" s="194"/>
      <c r="H42" s="194"/>
      <c r="I42" s="194"/>
      <c r="J42" s="194"/>
      <c r="K42" s="195"/>
      <c r="L42" s="196">
        <f t="shared" si="1"/>
        <v>0</v>
      </c>
    </row>
    <row r="43" spans="1:12" ht="13.5" hidden="1" customHeight="1" x14ac:dyDescent="0.35">
      <c r="A43" s="72" t="str">
        <f>IF(B43="","",'2)参加機関概要'!B383)</f>
        <v/>
      </c>
      <c r="B43" s="186" t="str">
        <f>IF(OR('2)参加機関概要'!D384="※選択してください",'2)参加機関概要'!D384=""),"",'2)参加機関概要'!D384)</f>
        <v/>
      </c>
      <c r="C43" s="358" t="str">
        <f>IF(OR('2)参加機関概要'!D385="(日本語)",'2)参加機関概要'!D385=""),"",'2)参加機関概要'!D385)</f>
        <v/>
      </c>
      <c r="D43" s="359"/>
      <c r="E43" s="187"/>
      <c r="F43" s="188"/>
      <c r="G43" s="188"/>
      <c r="H43" s="188"/>
      <c r="I43" s="188"/>
      <c r="J43" s="188"/>
      <c r="K43" s="189"/>
      <c r="L43" s="190">
        <f t="shared" si="0"/>
        <v>0</v>
      </c>
    </row>
    <row r="44" spans="1:12" ht="13.5" hidden="1" customHeight="1" x14ac:dyDescent="0.35">
      <c r="A44" s="191" t="str">
        <f>IF(B44="","",'2)参加機関概要'!B393)</f>
        <v/>
      </c>
      <c r="B44" s="192" t="str">
        <f>IF(OR('2)参加機関概要'!D394="※選択してください",'2)参加機関概要'!D394=""),"",'2)参加機関概要'!D394)</f>
        <v/>
      </c>
      <c r="C44" s="388" t="str">
        <f>IF(OR('2)参加機関概要'!D395="(日本語)",'2)参加機関概要'!D395=""),"",'2)参加機関概要'!D395)</f>
        <v/>
      </c>
      <c r="D44" s="389"/>
      <c r="E44" s="193"/>
      <c r="F44" s="194"/>
      <c r="G44" s="194"/>
      <c r="H44" s="194"/>
      <c r="I44" s="194"/>
      <c r="J44" s="194"/>
      <c r="K44" s="195"/>
      <c r="L44" s="196">
        <f t="shared" si="0"/>
        <v>0</v>
      </c>
    </row>
    <row r="45" spans="1:12" ht="13.5" hidden="1" customHeight="1" x14ac:dyDescent="0.35">
      <c r="A45" s="72" t="str">
        <f>IF(B45="","",'2)参加機関概要'!B403)</f>
        <v/>
      </c>
      <c r="B45" s="186" t="str">
        <f>IF(OR('2)参加機関概要'!D404="※選択してください",'2)参加機関概要'!D404=""),"",'2)参加機関概要'!D404)</f>
        <v/>
      </c>
      <c r="C45" s="358" t="str">
        <f>IF(OR('2)参加機関概要'!D405="(日本語)",'2)参加機関概要'!D405=""),"",'2)参加機関概要'!D405)</f>
        <v/>
      </c>
      <c r="D45" s="359"/>
      <c r="E45" s="187"/>
      <c r="F45" s="188"/>
      <c r="G45" s="188"/>
      <c r="H45" s="188"/>
      <c r="I45" s="188"/>
      <c r="J45" s="188"/>
      <c r="K45" s="189"/>
      <c r="L45" s="190">
        <f t="shared" si="0"/>
        <v>0</v>
      </c>
    </row>
    <row r="46" spans="1:12" ht="13.5" hidden="1" customHeight="1" x14ac:dyDescent="0.35">
      <c r="A46" s="191" t="str">
        <f>IF(B46="","",'2)参加機関概要'!B413)</f>
        <v/>
      </c>
      <c r="B46" s="192" t="str">
        <f>IF(OR('2)参加機関概要'!D414="※選択してください",'2)参加機関概要'!D414=""),"",'2)参加機関概要'!D414)</f>
        <v/>
      </c>
      <c r="C46" s="388" t="str">
        <f>IF(OR('2)参加機関概要'!D415="(日本語)",'2)参加機関概要'!D415=""),"",'2)参加機関概要'!D415)</f>
        <v/>
      </c>
      <c r="D46" s="389"/>
      <c r="E46" s="193"/>
      <c r="F46" s="194"/>
      <c r="G46" s="194"/>
      <c r="H46" s="194"/>
      <c r="I46" s="194"/>
      <c r="J46" s="194"/>
      <c r="K46" s="195"/>
      <c r="L46" s="196">
        <f t="shared" si="0"/>
        <v>0</v>
      </c>
    </row>
    <row r="47" spans="1:12" ht="13.5" hidden="1" customHeight="1" x14ac:dyDescent="0.35">
      <c r="A47" s="72" t="str">
        <f>IF(B47="","",'2)参加機関概要'!B423)</f>
        <v/>
      </c>
      <c r="B47" s="186" t="str">
        <f>IF(OR('2)参加機関概要'!D424="※選択してください",'2)参加機関概要'!D424=""),"",'2)参加機関概要'!D424)</f>
        <v/>
      </c>
      <c r="C47" s="358" t="str">
        <f>IF(OR('2)参加機関概要'!D425="(日本語)",'2)参加機関概要'!D425=""),"",'2)参加機関概要'!D425)</f>
        <v/>
      </c>
      <c r="D47" s="359"/>
      <c r="E47" s="187"/>
      <c r="F47" s="188"/>
      <c r="G47" s="188"/>
      <c r="H47" s="188"/>
      <c r="I47" s="188"/>
      <c r="J47" s="188"/>
      <c r="K47" s="189"/>
      <c r="L47" s="190">
        <f t="shared" ref="L47:L50" si="2">SUM(E47:K47)</f>
        <v>0</v>
      </c>
    </row>
    <row r="48" spans="1:12" ht="13.5" hidden="1" customHeight="1" x14ac:dyDescent="0.35">
      <c r="A48" s="191" t="str">
        <f>IF(B48="","",'2)参加機関概要'!B433)</f>
        <v/>
      </c>
      <c r="B48" s="192" t="str">
        <f>IF(OR('2)参加機関概要'!D434="※選択してください",'2)参加機関概要'!D434=""),"",'2)参加機関概要'!D434)</f>
        <v/>
      </c>
      <c r="C48" s="388" t="str">
        <f>IF(OR('2)参加機関概要'!D435="(日本語)",'2)参加機関概要'!D435=""),"",'2)参加機関概要'!D435)</f>
        <v/>
      </c>
      <c r="D48" s="389"/>
      <c r="E48" s="193"/>
      <c r="F48" s="194"/>
      <c r="G48" s="194"/>
      <c r="H48" s="194"/>
      <c r="I48" s="194"/>
      <c r="J48" s="194"/>
      <c r="K48" s="195"/>
      <c r="L48" s="196">
        <f t="shared" si="2"/>
        <v>0</v>
      </c>
    </row>
    <row r="49" spans="1:12" ht="13.5" hidden="1" customHeight="1" x14ac:dyDescent="0.35">
      <c r="A49" s="72" t="str">
        <f>IF(B49="","",'2)参加機関概要'!B443)</f>
        <v/>
      </c>
      <c r="B49" s="186" t="str">
        <f>IF(OR('2)参加機関概要'!D444="※選択してください",'2)参加機関概要'!D444=""),"",'2)参加機関概要'!D444)</f>
        <v/>
      </c>
      <c r="C49" s="358" t="str">
        <f>IF(OR('2)参加機関概要'!D445="(日本語)",'2)参加機関概要'!D445=""),"",'2)参加機関概要'!D445)</f>
        <v/>
      </c>
      <c r="D49" s="359"/>
      <c r="E49" s="187"/>
      <c r="F49" s="188"/>
      <c r="G49" s="188"/>
      <c r="H49" s="188"/>
      <c r="I49" s="188"/>
      <c r="J49" s="188"/>
      <c r="K49" s="189"/>
      <c r="L49" s="190">
        <f t="shared" si="2"/>
        <v>0</v>
      </c>
    </row>
    <row r="50" spans="1:12" ht="13.5" hidden="1" customHeight="1" x14ac:dyDescent="0.35">
      <c r="A50" s="191" t="str">
        <f>IF(B50="","",'2)参加機関概要'!B453)</f>
        <v/>
      </c>
      <c r="B50" s="192" t="str">
        <f>IF(OR('2)参加機関概要'!D454="※選択してください",'2)参加機関概要'!D454=""),"",'2)参加機関概要'!D454)</f>
        <v/>
      </c>
      <c r="C50" s="388" t="str">
        <f>IF(OR('2)参加機関概要'!D455="(日本語)",'2)参加機関概要'!D455=""),"",'2)参加機関概要'!D455)</f>
        <v/>
      </c>
      <c r="D50" s="389"/>
      <c r="E50" s="193"/>
      <c r="F50" s="194"/>
      <c r="G50" s="194"/>
      <c r="H50" s="194"/>
      <c r="I50" s="194"/>
      <c r="J50" s="194"/>
      <c r="K50" s="195"/>
      <c r="L50" s="196">
        <f t="shared" si="2"/>
        <v>0</v>
      </c>
    </row>
    <row r="51" spans="1:12" ht="13.5" hidden="1" customHeight="1" x14ac:dyDescent="0.35">
      <c r="A51" s="72" t="str">
        <f>IF(B51="","",'2)参加機関概要'!B463)</f>
        <v/>
      </c>
      <c r="B51" s="186" t="str">
        <f>IF(OR('2)参加機関概要'!D464="※選択してください",'2)参加機関概要'!D464=""),"",'2)参加機関概要'!D464)</f>
        <v/>
      </c>
      <c r="C51" s="358" t="str">
        <f>IF(OR('2)参加機関概要'!D465="(日本語)",'2)参加機関概要'!D465=""),"",'2)参加機関概要'!D465)</f>
        <v/>
      </c>
      <c r="D51" s="359"/>
      <c r="E51" s="187"/>
      <c r="F51" s="188"/>
      <c r="G51" s="188"/>
      <c r="H51" s="188"/>
      <c r="I51" s="188"/>
      <c r="J51" s="188"/>
      <c r="K51" s="189"/>
      <c r="L51" s="190">
        <f t="shared" ref="L51:L54" si="3">SUM(E51:K51)</f>
        <v>0</v>
      </c>
    </row>
    <row r="52" spans="1:12" ht="13.5" hidden="1" customHeight="1" x14ac:dyDescent="0.35">
      <c r="A52" s="191" t="str">
        <f>IF(B52="","",'2)参加機関概要'!B473)</f>
        <v/>
      </c>
      <c r="B52" s="192" t="str">
        <f>IF(OR('2)参加機関概要'!D474="※選択してください",'2)参加機関概要'!D474=""),"",'2)参加機関概要'!D474)</f>
        <v/>
      </c>
      <c r="C52" s="388" t="str">
        <f>IF(OR('2)参加機関概要'!D475="(日本語)",'2)参加機関概要'!D475=""),"",'2)参加機関概要'!D475)</f>
        <v/>
      </c>
      <c r="D52" s="389"/>
      <c r="E52" s="193"/>
      <c r="F52" s="194"/>
      <c r="G52" s="194"/>
      <c r="H52" s="194"/>
      <c r="I52" s="194"/>
      <c r="J52" s="194"/>
      <c r="K52" s="195"/>
      <c r="L52" s="196">
        <f t="shared" si="3"/>
        <v>0</v>
      </c>
    </row>
    <row r="53" spans="1:12" ht="13.5" hidden="1" customHeight="1" x14ac:dyDescent="0.35">
      <c r="A53" s="72" t="str">
        <f>IF(B53="","",'2)参加機関概要'!B483)</f>
        <v/>
      </c>
      <c r="B53" s="186" t="str">
        <f>IF(OR('2)参加機関概要'!D484="※選択してください",'2)参加機関概要'!D484=""),"",'2)参加機関概要'!D484)</f>
        <v/>
      </c>
      <c r="C53" s="358" t="str">
        <f>IF(OR('2)参加機関概要'!D485="(日本語)",'2)参加機関概要'!D485=""),"",'2)参加機関概要'!D485)</f>
        <v/>
      </c>
      <c r="D53" s="359"/>
      <c r="E53" s="187"/>
      <c r="F53" s="188"/>
      <c r="G53" s="188"/>
      <c r="H53" s="188"/>
      <c r="I53" s="188"/>
      <c r="J53" s="188"/>
      <c r="K53" s="189"/>
      <c r="L53" s="190">
        <f t="shared" si="3"/>
        <v>0</v>
      </c>
    </row>
    <row r="54" spans="1:12" ht="13.5" hidden="1" customHeight="1" thickBot="1" x14ac:dyDescent="0.4">
      <c r="A54" s="197" t="str">
        <f>IF(B54="","",'2)参加機関概要'!B493)</f>
        <v/>
      </c>
      <c r="B54" s="198" t="str">
        <f>IF(OR('2)参加機関概要'!D494="※選択してください",'2)参加機関概要'!D494=""),"",'2)参加機関概要'!D494)</f>
        <v/>
      </c>
      <c r="C54" s="390" t="str">
        <f>IF(OR('2)参加機関概要'!D495="(日本語)",'2)参加機関概要'!D495=""),"",'2)参加機関概要'!D495)</f>
        <v/>
      </c>
      <c r="D54" s="391"/>
      <c r="E54" s="199"/>
      <c r="F54" s="200"/>
      <c r="G54" s="200"/>
      <c r="H54" s="200"/>
      <c r="I54" s="200"/>
      <c r="J54" s="200"/>
      <c r="K54" s="201"/>
      <c r="L54" s="202">
        <f t="shared" si="3"/>
        <v>0</v>
      </c>
    </row>
    <row r="55" spans="1:12" ht="13.5" customHeight="1" thickTop="1" x14ac:dyDescent="0.35">
      <c r="A55" s="382" t="s">
        <v>395</v>
      </c>
      <c r="B55" s="383"/>
      <c r="C55" s="383"/>
      <c r="D55" s="384"/>
      <c r="E55" s="203" t="s">
        <v>11</v>
      </c>
      <c r="F55" s="204" t="s">
        <v>12</v>
      </c>
      <c r="G55" s="204" t="s">
        <v>13</v>
      </c>
      <c r="H55" s="204" t="s">
        <v>14</v>
      </c>
      <c r="I55" s="204" t="s">
        <v>15</v>
      </c>
      <c r="J55" s="204" t="s">
        <v>16</v>
      </c>
      <c r="K55" s="205" t="s">
        <v>17</v>
      </c>
      <c r="L55" s="206" t="s">
        <v>18</v>
      </c>
    </row>
    <row r="56" spans="1:12" ht="19.5" customHeight="1" x14ac:dyDescent="0.35">
      <c r="A56" s="385"/>
      <c r="B56" s="386"/>
      <c r="C56" s="386"/>
      <c r="D56" s="387"/>
      <c r="E56" s="60">
        <f t="shared" ref="E56:K56" si="4">SUM(E5:E54)</f>
        <v>0</v>
      </c>
      <c r="F56" s="58">
        <f t="shared" si="4"/>
        <v>0</v>
      </c>
      <c r="G56" s="58">
        <f t="shared" si="4"/>
        <v>0</v>
      </c>
      <c r="H56" s="58">
        <f t="shared" si="4"/>
        <v>0</v>
      </c>
      <c r="I56" s="58">
        <f t="shared" si="4"/>
        <v>0</v>
      </c>
      <c r="J56" s="58">
        <f t="shared" si="4"/>
        <v>0</v>
      </c>
      <c r="K56" s="59">
        <f t="shared" si="4"/>
        <v>0</v>
      </c>
      <c r="L56" s="62">
        <f>SUM(E56:K56)</f>
        <v>0</v>
      </c>
    </row>
    <row r="57" spans="1:12" ht="9" customHeight="1" x14ac:dyDescent="0.35">
      <c r="A57" s="4"/>
      <c r="B57" s="4"/>
      <c r="C57" s="4"/>
      <c r="D57" s="4"/>
    </row>
    <row r="58" spans="1:12" ht="18" customHeight="1" x14ac:dyDescent="0.35">
      <c r="A58" s="256" t="s">
        <v>396</v>
      </c>
      <c r="B58" s="257"/>
      <c r="C58" s="257"/>
      <c r="D58" s="257"/>
      <c r="E58" s="257"/>
      <c r="F58" s="257"/>
      <c r="G58" s="257"/>
      <c r="H58" s="257"/>
      <c r="I58" s="257"/>
      <c r="J58" s="257"/>
      <c r="K58" s="257"/>
      <c r="L58" s="258"/>
    </row>
    <row r="59" spans="1:12" x14ac:dyDescent="0.35">
      <c r="A59" s="349" t="s">
        <v>397</v>
      </c>
      <c r="B59" s="350"/>
      <c r="C59" s="350"/>
      <c r="D59" s="350"/>
      <c r="E59" s="351"/>
      <c r="F59" s="351"/>
      <c r="G59" s="351"/>
      <c r="H59" s="351"/>
      <c r="I59" s="351"/>
      <c r="J59" s="351"/>
      <c r="K59" s="351"/>
      <c r="L59" s="352"/>
    </row>
    <row r="60" spans="1:12" ht="33" customHeight="1" x14ac:dyDescent="0.35">
      <c r="A60" s="378" t="s">
        <v>450</v>
      </c>
      <c r="B60" s="379"/>
      <c r="C60" s="379"/>
      <c r="D60" s="379"/>
      <c r="E60" s="379"/>
      <c r="F60" s="380"/>
      <c r="G60" s="380"/>
      <c r="H60" s="380"/>
      <c r="I60" s="380"/>
      <c r="J60" s="380"/>
      <c r="K60" s="380"/>
      <c r="L60" s="381"/>
    </row>
    <row r="61" spans="1:12" ht="34.5" customHeight="1" x14ac:dyDescent="0.35">
      <c r="A61" s="364"/>
      <c r="B61" s="365"/>
      <c r="C61" s="365"/>
      <c r="D61" s="365"/>
      <c r="E61" s="365"/>
      <c r="F61" s="365"/>
      <c r="G61" s="365"/>
      <c r="H61" s="365"/>
      <c r="I61" s="365"/>
      <c r="J61" s="365"/>
      <c r="K61" s="365"/>
      <c r="L61" s="366"/>
    </row>
    <row r="62" spans="1:12" ht="34.5" customHeight="1" x14ac:dyDescent="0.35">
      <c r="A62" s="375"/>
      <c r="B62" s="376"/>
      <c r="C62" s="376"/>
      <c r="D62" s="376"/>
      <c r="E62" s="376"/>
      <c r="F62" s="376"/>
      <c r="G62" s="376"/>
      <c r="H62" s="376"/>
      <c r="I62" s="376"/>
      <c r="J62" s="376"/>
      <c r="K62" s="376"/>
      <c r="L62" s="377"/>
    </row>
    <row r="63" spans="1:12" ht="24" customHeight="1" x14ac:dyDescent="0.35">
      <c r="A63" s="370" t="s">
        <v>382</v>
      </c>
      <c r="B63" s="371"/>
      <c r="C63" s="372"/>
      <c r="D63" s="372"/>
      <c r="E63" s="372"/>
      <c r="F63" s="373"/>
      <c r="G63" s="373"/>
      <c r="H63" s="373"/>
      <c r="I63" s="373"/>
      <c r="J63" s="373"/>
      <c r="K63" s="373"/>
      <c r="L63" s="374"/>
    </row>
    <row r="64" spans="1:12" ht="23.25" customHeight="1" x14ac:dyDescent="0.35">
      <c r="A64" s="364"/>
      <c r="B64" s="365"/>
      <c r="C64" s="365"/>
      <c r="D64" s="365"/>
      <c r="E64" s="365"/>
      <c r="F64" s="365"/>
      <c r="G64" s="365"/>
      <c r="H64" s="365"/>
      <c r="I64" s="365"/>
      <c r="J64" s="365"/>
      <c r="K64" s="365"/>
      <c r="L64" s="366"/>
    </row>
    <row r="65" spans="1:12" ht="23.25" customHeight="1" x14ac:dyDescent="0.35">
      <c r="A65" s="367"/>
      <c r="B65" s="368"/>
      <c r="C65" s="368"/>
      <c r="D65" s="368"/>
      <c r="E65" s="368"/>
      <c r="F65" s="368"/>
      <c r="G65" s="368"/>
      <c r="H65" s="368"/>
      <c r="I65" s="368"/>
      <c r="J65" s="368"/>
      <c r="K65" s="368"/>
      <c r="L65" s="369"/>
    </row>
  </sheetData>
  <sheetProtection algorithmName="SHA-512" hashValue="NnhoKMPZSnDI0CGS2VcC4h9y9aNqvWvRXSx3qXOmo5NsrRIEFuUn4lrgQa5xPRR2nPI75IGgoxtARBr9E/88VA==" saltValue="NDyWx/9jsnQJYsxZk3P6hw==" spinCount="100000" sheet="1" formatCells="0" formatColumns="0" formatRows="0"/>
  <mergeCells count="60">
    <mergeCell ref="C41:D41"/>
    <mergeCell ref="C42:D42"/>
    <mergeCell ref="C36:D36"/>
    <mergeCell ref="C37:D37"/>
    <mergeCell ref="C38:D38"/>
    <mergeCell ref="C39:D39"/>
    <mergeCell ref="C40:D40"/>
    <mergeCell ref="C31:D31"/>
    <mergeCell ref="C32:D32"/>
    <mergeCell ref="C33:D33"/>
    <mergeCell ref="C34:D34"/>
    <mergeCell ref="C35:D35"/>
    <mergeCell ref="C28:D28"/>
    <mergeCell ref="A55:D56"/>
    <mergeCell ref="C51:D51"/>
    <mergeCell ref="C52:D52"/>
    <mergeCell ref="C53:D53"/>
    <mergeCell ref="C54:D54"/>
    <mergeCell ref="C43:D43"/>
    <mergeCell ref="C44:D44"/>
    <mergeCell ref="C45:D45"/>
    <mergeCell ref="C46:D46"/>
    <mergeCell ref="C47:D47"/>
    <mergeCell ref="C48:D48"/>
    <mergeCell ref="C49:D49"/>
    <mergeCell ref="C50:D50"/>
    <mergeCell ref="C29:D29"/>
    <mergeCell ref="C30:D30"/>
    <mergeCell ref="A64:L65"/>
    <mergeCell ref="A63:L63"/>
    <mergeCell ref="A61:L62"/>
    <mergeCell ref="A60:L60"/>
    <mergeCell ref="C9:D9"/>
    <mergeCell ref="C10:D10"/>
    <mergeCell ref="C11:D11"/>
    <mergeCell ref="C12:D12"/>
    <mergeCell ref="C13:D13"/>
    <mergeCell ref="C21:D21"/>
    <mergeCell ref="C22:D22"/>
    <mergeCell ref="C23:D23"/>
    <mergeCell ref="C24:D24"/>
    <mergeCell ref="C25:D25"/>
    <mergeCell ref="C26:D26"/>
    <mergeCell ref="C17:D17"/>
    <mergeCell ref="A2:L2"/>
    <mergeCell ref="A59:L59"/>
    <mergeCell ref="A58:L58"/>
    <mergeCell ref="A3:L3"/>
    <mergeCell ref="C14:D14"/>
    <mergeCell ref="C15:D15"/>
    <mergeCell ref="C16:D16"/>
    <mergeCell ref="C4:D4"/>
    <mergeCell ref="C5:D5"/>
    <mergeCell ref="C6:D6"/>
    <mergeCell ref="C7:D7"/>
    <mergeCell ref="C8:D8"/>
    <mergeCell ref="C18:D18"/>
    <mergeCell ref="C19:D19"/>
    <mergeCell ref="C20:D20"/>
    <mergeCell ref="C27:D27"/>
  </mergeCells>
  <phoneticPr fontId="9"/>
  <conditionalFormatting sqref="A61:B61">
    <cfRule type="containsBlanks" dxfId="73" priority="129">
      <formula>LEN(TRIM(A61))=0</formula>
    </cfRule>
  </conditionalFormatting>
  <conditionalFormatting sqref="E5:K5">
    <cfRule type="expression" dxfId="72" priority="115">
      <formula>AND($B5&lt;&gt;"",$L5=0)</formula>
    </cfRule>
  </conditionalFormatting>
  <conditionalFormatting sqref="E6:K6">
    <cfRule type="expression" dxfId="71" priority="101">
      <formula>AND($B6&lt;&gt;"",$L6=0)</formula>
    </cfRule>
  </conditionalFormatting>
  <conditionalFormatting sqref="E7:K7">
    <cfRule type="expression" dxfId="70" priority="100">
      <formula>AND($B7&lt;&gt;"",$L7=0)</formula>
    </cfRule>
  </conditionalFormatting>
  <conditionalFormatting sqref="E8:K8">
    <cfRule type="expression" dxfId="69" priority="99">
      <formula>AND($B8&lt;&gt;"",$L8=0)</formula>
    </cfRule>
  </conditionalFormatting>
  <conditionalFormatting sqref="E9:K9">
    <cfRule type="expression" dxfId="68" priority="98">
      <formula>AND($B9&lt;&gt;"",$L9=0)</formula>
    </cfRule>
  </conditionalFormatting>
  <conditionalFormatting sqref="E10:K10">
    <cfRule type="expression" dxfId="67" priority="97">
      <formula>AND($B10&lt;&gt;"",$L10=0)</formula>
    </cfRule>
  </conditionalFormatting>
  <conditionalFormatting sqref="E11:K11">
    <cfRule type="expression" dxfId="66" priority="96">
      <formula>AND($B11&lt;&gt;"",$L11=0)</formula>
    </cfRule>
  </conditionalFormatting>
  <conditionalFormatting sqref="E12:K12">
    <cfRule type="expression" dxfId="65" priority="95">
      <formula>AND($B12&lt;&gt;"",$L12=0)</formula>
    </cfRule>
  </conditionalFormatting>
  <conditionalFormatting sqref="E13:K13">
    <cfRule type="expression" dxfId="64" priority="94">
      <formula>AND($B13&lt;&gt;"",$L13=0)</formula>
    </cfRule>
  </conditionalFormatting>
  <conditionalFormatting sqref="E14:K14">
    <cfRule type="expression" dxfId="63" priority="93">
      <formula>AND($B14&lt;&gt;"",$L14=0)</formula>
    </cfRule>
  </conditionalFormatting>
  <conditionalFormatting sqref="E15:K15">
    <cfRule type="expression" dxfId="62" priority="92">
      <formula>AND($B15&lt;&gt;"",$L15=0)</formula>
    </cfRule>
  </conditionalFormatting>
  <conditionalFormatting sqref="E16:K16">
    <cfRule type="expression" dxfId="61" priority="91">
      <formula>AND($B16&lt;&gt;"",$L16=0)</formula>
    </cfRule>
  </conditionalFormatting>
  <conditionalFormatting sqref="F17:K17">
    <cfRule type="expression" dxfId="60" priority="90">
      <formula>AND($B17&lt;&gt;"",$L17=0)</formula>
    </cfRule>
  </conditionalFormatting>
  <conditionalFormatting sqref="E18:K18">
    <cfRule type="expression" dxfId="59" priority="89">
      <formula>AND($B18&lt;&gt;"",$L18=0)</formula>
    </cfRule>
  </conditionalFormatting>
  <conditionalFormatting sqref="E19:K19">
    <cfRule type="expression" dxfId="58" priority="88">
      <formula>AND($B19&lt;&gt;"",$L19=0)</formula>
    </cfRule>
  </conditionalFormatting>
  <conditionalFormatting sqref="E20:K20">
    <cfRule type="expression" dxfId="57" priority="85">
      <formula>AND($B20&lt;&gt;"",$L20=0)</formula>
    </cfRule>
  </conditionalFormatting>
  <conditionalFormatting sqref="E21:K21">
    <cfRule type="expression" dxfId="56" priority="84">
      <formula>AND($B21&lt;&gt;"",$L21=0)</formula>
    </cfRule>
  </conditionalFormatting>
  <conditionalFormatting sqref="E22:K22">
    <cfRule type="expression" dxfId="55" priority="83">
      <formula>AND($B22&lt;&gt;"",$L22=0)</formula>
    </cfRule>
  </conditionalFormatting>
  <conditionalFormatting sqref="E23:K23">
    <cfRule type="expression" dxfId="54" priority="82">
      <formula>AND($B23&lt;&gt;"",$L23=0)</formula>
    </cfRule>
  </conditionalFormatting>
  <conditionalFormatting sqref="E24:K24">
    <cfRule type="expression" dxfId="53" priority="81">
      <formula>AND($B24&lt;&gt;"",$L24=0)</formula>
    </cfRule>
  </conditionalFormatting>
  <conditionalFormatting sqref="E25:K25">
    <cfRule type="expression" dxfId="52" priority="80">
      <formula>AND($B25&lt;&gt;"",$L25=0)</formula>
    </cfRule>
  </conditionalFormatting>
  <conditionalFormatting sqref="E26:K26">
    <cfRule type="expression" dxfId="51" priority="79">
      <formula>AND($B26&lt;&gt;"",$L26=0)</formula>
    </cfRule>
  </conditionalFormatting>
  <conditionalFormatting sqref="E27:K27">
    <cfRule type="expression" dxfId="50" priority="78">
      <formula>AND($B27&lt;&gt;"",$L27=0)</formula>
    </cfRule>
  </conditionalFormatting>
  <conditionalFormatting sqref="E28:K28">
    <cfRule type="expression" dxfId="49" priority="77">
      <formula>AND($B28&lt;&gt;"",$L28=0)</formula>
    </cfRule>
  </conditionalFormatting>
  <conditionalFormatting sqref="E17">
    <cfRule type="expression" dxfId="48" priority="75">
      <formula>AND($B17&lt;&gt;"",$L17=0)</formula>
    </cfRule>
  </conditionalFormatting>
  <conditionalFormatting sqref="E54:K54">
    <cfRule type="expression" dxfId="47" priority="52">
      <formula>AND($B54&lt;&gt;"",$L54=0)</formula>
    </cfRule>
  </conditionalFormatting>
  <conditionalFormatting sqref="E53:K53">
    <cfRule type="expression" dxfId="46" priority="50">
      <formula>AND($B53&lt;&gt;"",$L53=0)</formula>
    </cfRule>
  </conditionalFormatting>
  <conditionalFormatting sqref="E52:K52">
    <cfRule type="expression" dxfId="45" priority="48">
      <formula>AND($B52&lt;&gt;"",$L52=0)</formula>
    </cfRule>
  </conditionalFormatting>
  <conditionalFormatting sqref="E51:K51">
    <cfRule type="expression" dxfId="44" priority="46">
      <formula>AND($B51&lt;&gt;"",$L51=0)</formula>
    </cfRule>
  </conditionalFormatting>
  <conditionalFormatting sqref="E50:K50">
    <cfRule type="expression" dxfId="43" priority="44">
      <formula>AND($B50&lt;&gt;"",$L50=0)</formula>
    </cfRule>
  </conditionalFormatting>
  <conditionalFormatting sqref="E49:K49">
    <cfRule type="expression" dxfId="42" priority="42">
      <formula>AND($B49&lt;&gt;"",$L49=0)</formula>
    </cfRule>
  </conditionalFormatting>
  <conditionalFormatting sqref="E48:K48">
    <cfRule type="expression" dxfId="41" priority="40">
      <formula>AND($B48&lt;&gt;"",$L48=0)</formula>
    </cfRule>
  </conditionalFormatting>
  <conditionalFormatting sqref="E47:K47">
    <cfRule type="expression" dxfId="40" priority="38">
      <formula>AND($B47&lt;&gt;"",$L47=0)</formula>
    </cfRule>
  </conditionalFormatting>
  <conditionalFormatting sqref="E46:K46">
    <cfRule type="expression" dxfId="39" priority="36">
      <formula>AND($B46&lt;&gt;"",$L46=0)</formula>
    </cfRule>
  </conditionalFormatting>
  <conditionalFormatting sqref="E45:K45">
    <cfRule type="expression" dxfId="38" priority="34">
      <formula>AND($B45&lt;&gt;"",$L45=0)</formula>
    </cfRule>
  </conditionalFormatting>
  <conditionalFormatting sqref="E44:K44">
    <cfRule type="expression" dxfId="37" priority="32">
      <formula>AND($B44&lt;&gt;"",$L44=0)</formula>
    </cfRule>
  </conditionalFormatting>
  <conditionalFormatting sqref="E43:K43">
    <cfRule type="expression" dxfId="36" priority="30">
      <formula>AND($B43&lt;&gt;"",$L43=0)</formula>
    </cfRule>
  </conditionalFormatting>
  <conditionalFormatting sqref="E42:K42">
    <cfRule type="expression" dxfId="35" priority="28">
      <formula>AND($B42&lt;&gt;"",$L42=0)</formula>
    </cfRule>
  </conditionalFormatting>
  <conditionalFormatting sqref="E41:K41">
    <cfRule type="expression" dxfId="34" priority="26">
      <formula>AND($B41&lt;&gt;"",$L41=0)</formula>
    </cfRule>
  </conditionalFormatting>
  <conditionalFormatting sqref="E40:K40">
    <cfRule type="expression" dxfId="33" priority="24">
      <formula>AND($B40&lt;&gt;"",$L40=0)</formula>
    </cfRule>
  </conditionalFormatting>
  <conditionalFormatting sqref="E39:K39">
    <cfRule type="expression" dxfId="32" priority="22">
      <formula>AND($B39&lt;&gt;"",$L39=0)</formula>
    </cfRule>
  </conditionalFormatting>
  <conditionalFormatting sqref="E38:K38">
    <cfRule type="expression" dxfId="31" priority="20">
      <formula>AND($B38&lt;&gt;"",$L38=0)</formula>
    </cfRule>
  </conditionalFormatting>
  <conditionalFormatting sqref="E37:K37">
    <cfRule type="expression" dxfId="30" priority="18">
      <formula>AND($B37&lt;&gt;"",$L37=0)</formula>
    </cfRule>
  </conditionalFormatting>
  <conditionalFormatting sqref="E36:K36">
    <cfRule type="expression" dxfId="29" priority="16">
      <formula>AND($B36&lt;&gt;"",$L36=0)</formula>
    </cfRule>
  </conditionalFormatting>
  <conditionalFormatting sqref="E35:K35">
    <cfRule type="expression" dxfId="28" priority="14">
      <formula>AND($B35&lt;&gt;"",$L35=0)</formula>
    </cfRule>
  </conditionalFormatting>
  <conditionalFormatting sqref="E34:K34">
    <cfRule type="expression" dxfId="27" priority="12">
      <formula>AND($B34&lt;&gt;"",$L34=0)</formula>
    </cfRule>
  </conditionalFormatting>
  <conditionalFormatting sqref="E33:K33">
    <cfRule type="expression" dxfId="26" priority="10">
      <formula>AND($B33&lt;&gt;"",$L33=0)</formula>
    </cfRule>
  </conditionalFormatting>
  <conditionalFormatting sqref="E32:K32">
    <cfRule type="expression" dxfId="25" priority="8">
      <formula>AND($B32&lt;&gt;"",$L32=0)</formula>
    </cfRule>
  </conditionalFormatting>
  <conditionalFormatting sqref="E31:K31">
    <cfRule type="expression" dxfId="24" priority="6">
      <formula>AND($B31&lt;&gt;"",$L31=0)</formula>
    </cfRule>
  </conditionalFormatting>
  <conditionalFormatting sqref="E30:K30">
    <cfRule type="expression" dxfId="23" priority="4">
      <formula>AND($B30&lt;&gt;"",$L30=0)</formula>
    </cfRule>
  </conditionalFormatting>
  <conditionalFormatting sqref="E29:K29">
    <cfRule type="expression" dxfId="22" priority="2">
      <formula>AND($B29&lt;&gt;"",$L29=0)</formula>
    </cfRule>
  </conditionalFormatting>
  <dataValidations count="2">
    <dataValidation imeMode="off" allowBlank="1" showInputMessage="1" showErrorMessage="1" sqref="E3:K3 E55:K56" xr:uid="{4FC62FB2-2038-4F0B-AD38-59BAB51A753B}"/>
    <dataValidation imeMode="disabled" allowBlank="1" showInputMessage="1" showErrorMessage="1" sqref="E5:K54" xr:uid="{7E9ABA4E-BA90-4F3C-B3E3-C121580EEEC1}"/>
  </dataValidations>
  <printOptions horizontalCentered="1"/>
  <pageMargins left="0.59055118110236227" right="0.59055118110236227" top="0.59055118110236227" bottom="0.39370078740157483" header="0.19685039370078741" footer="0.19685039370078741"/>
  <pageSetup paperSize="9" scale="83" fitToHeight="0" orientation="portrait" r:id="rId1"/>
  <headerFooter>
    <oddHeader>&amp;C&amp;9&amp;F</oddHeader>
    <oddFooter>&amp;C&amp;10&amp;P/&amp;N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64449-266B-4393-8C67-9C5C8020D826}">
  <sheetPr codeName="Sheet4">
    <pageSetUpPr fitToPage="1"/>
  </sheetPr>
  <dimension ref="A1:K39"/>
  <sheetViews>
    <sheetView showGridLines="0" zoomScaleNormal="100" zoomScaleSheetLayoutView="100" workbookViewId="0"/>
  </sheetViews>
  <sheetFormatPr defaultColWidth="8.85546875" defaultRowHeight="15" x14ac:dyDescent="0.35"/>
  <cols>
    <col min="1" max="1" width="14.2109375" customWidth="1"/>
    <col min="2" max="2" width="16.640625" customWidth="1"/>
    <col min="3" max="3" width="22.640625" customWidth="1"/>
    <col min="4" max="4" width="4.640625" customWidth="1"/>
    <col min="5" max="5" width="22.640625" customWidth="1"/>
    <col min="6" max="6" width="2.640625" customWidth="1"/>
    <col min="7" max="7" width="23.640625" customWidth="1"/>
    <col min="9" max="9" width="17.640625" bestFit="1" customWidth="1"/>
    <col min="10" max="10" width="3" bestFit="1" customWidth="1"/>
    <col min="11" max="11" width="17.35546875" bestFit="1" customWidth="1"/>
  </cols>
  <sheetData>
    <row r="1" spans="1:7" x14ac:dyDescent="0.35">
      <c r="A1" s="51"/>
      <c r="B1" s="427" t="str">
        <f>'1)実施機関概要'!G1</f>
        <v>Ver.2301</v>
      </c>
      <c r="C1" s="427"/>
      <c r="D1" s="427"/>
      <c r="E1" s="427"/>
    </row>
    <row r="2" spans="1:7" ht="18" customHeight="1" x14ac:dyDescent="0.35">
      <c r="A2" s="256" t="s">
        <v>101</v>
      </c>
      <c r="B2" s="257"/>
      <c r="C2" s="257"/>
      <c r="D2" s="257"/>
      <c r="E2" s="258"/>
    </row>
    <row r="3" spans="1:7" ht="26.25" customHeight="1" thickBot="1" x14ac:dyDescent="0.4">
      <c r="A3" s="65" t="s">
        <v>86</v>
      </c>
      <c r="B3" s="431" t="s">
        <v>80</v>
      </c>
      <c r="C3" s="432"/>
      <c r="D3" s="432"/>
      <c r="E3" s="433"/>
    </row>
    <row r="4" spans="1:7" ht="31.5" customHeight="1" thickTop="1" thickBot="1" x14ac:dyDescent="0.4">
      <c r="A4" s="66" t="s">
        <v>58</v>
      </c>
      <c r="B4" s="428" t="str">
        <f>IF('1)実施機関概要'!C6="","テーマ未記入　※1)実施機関概要シートに記入してください",'1)実施機関概要'!C6)</f>
        <v>テーマ未記入　※1)実施機関概要シートに記入してください</v>
      </c>
      <c r="C4" s="429"/>
      <c r="D4" s="429"/>
      <c r="E4" s="430"/>
      <c r="F4" s="181"/>
      <c r="G4" s="182" t="s">
        <v>142</v>
      </c>
    </row>
    <row r="5" spans="1:7" ht="15.5" thickTop="1" x14ac:dyDescent="0.3">
      <c r="A5" s="440" t="s">
        <v>150</v>
      </c>
      <c r="B5" s="441"/>
      <c r="C5" s="441"/>
      <c r="D5" s="441"/>
      <c r="E5" s="442"/>
    </row>
    <row r="6" spans="1:7" x14ac:dyDescent="0.35">
      <c r="A6" s="443" t="s">
        <v>162</v>
      </c>
      <c r="B6" s="444"/>
      <c r="C6" s="444"/>
      <c r="D6" s="444"/>
      <c r="E6" s="445"/>
    </row>
    <row r="7" spans="1:7" x14ac:dyDescent="0.3">
      <c r="A7" s="437" t="s">
        <v>151</v>
      </c>
      <c r="B7" s="438"/>
      <c r="C7" s="438"/>
      <c r="D7" s="438"/>
      <c r="E7" s="439"/>
    </row>
    <row r="8" spans="1:7" x14ac:dyDescent="0.35">
      <c r="A8" s="446" t="s">
        <v>406</v>
      </c>
      <c r="B8" s="447"/>
      <c r="C8" s="447"/>
      <c r="D8" s="447"/>
      <c r="E8" s="448"/>
    </row>
    <row r="9" spans="1:7" ht="51" customHeight="1" x14ac:dyDescent="0.35">
      <c r="A9" s="401"/>
      <c r="B9" s="402"/>
      <c r="C9" s="402"/>
      <c r="D9" s="402"/>
      <c r="E9" s="403"/>
    </row>
    <row r="10" spans="1:7" ht="51" customHeight="1" x14ac:dyDescent="0.35">
      <c r="A10" s="401"/>
      <c r="B10" s="402"/>
      <c r="C10" s="402"/>
      <c r="D10" s="402"/>
      <c r="E10" s="403"/>
    </row>
    <row r="11" spans="1:7" ht="51" customHeight="1" x14ac:dyDescent="0.35">
      <c r="A11" s="401"/>
      <c r="B11" s="402"/>
      <c r="C11" s="402"/>
      <c r="D11" s="402"/>
      <c r="E11" s="403"/>
    </row>
    <row r="12" spans="1:7" s="220" customFormat="1" ht="15" customHeight="1" x14ac:dyDescent="0.35">
      <c r="A12" s="434" t="s">
        <v>436</v>
      </c>
      <c r="B12" s="435"/>
      <c r="C12" s="435"/>
      <c r="D12" s="435"/>
      <c r="E12" s="436"/>
    </row>
    <row r="13" spans="1:7" s="220" customFormat="1" ht="27" customHeight="1" x14ac:dyDescent="0.35">
      <c r="A13" s="424" t="s">
        <v>433</v>
      </c>
      <c r="B13" s="425"/>
      <c r="C13" s="425"/>
      <c r="D13" s="425"/>
      <c r="E13" s="426"/>
    </row>
    <row r="14" spans="1:7" ht="51" customHeight="1" x14ac:dyDescent="0.35">
      <c r="A14" s="401"/>
      <c r="B14" s="402"/>
      <c r="C14" s="402"/>
      <c r="D14" s="402"/>
      <c r="E14" s="403"/>
    </row>
    <row r="15" spans="1:7" ht="51" customHeight="1" x14ac:dyDescent="0.35">
      <c r="A15" s="401"/>
      <c r="B15" s="402"/>
      <c r="C15" s="402"/>
      <c r="D15" s="402"/>
      <c r="E15" s="403"/>
    </row>
    <row r="16" spans="1:7" ht="51" customHeight="1" x14ac:dyDescent="0.35">
      <c r="A16" s="401"/>
      <c r="B16" s="402"/>
      <c r="C16" s="402"/>
      <c r="D16" s="402"/>
      <c r="E16" s="403"/>
    </row>
    <row r="17" spans="1:11" s="220" customFormat="1" ht="29.25" customHeight="1" x14ac:dyDescent="0.35">
      <c r="A17" s="434" t="s">
        <v>438</v>
      </c>
      <c r="B17" s="435"/>
      <c r="C17" s="435"/>
      <c r="D17" s="435"/>
      <c r="E17" s="436"/>
    </row>
    <row r="18" spans="1:11" ht="54" customHeight="1" x14ac:dyDescent="0.35">
      <c r="A18" s="424" t="s">
        <v>434</v>
      </c>
      <c r="B18" s="425"/>
      <c r="C18" s="425"/>
      <c r="D18" s="425"/>
      <c r="E18" s="426"/>
    </row>
    <row r="19" spans="1:11" ht="51" customHeight="1" x14ac:dyDescent="0.35">
      <c r="A19" s="464"/>
      <c r="B19" s="465"/>
      <c r="C19" s="465"/>
      <c r="D19" s="465"/>
      <c r="E19" s="466"/>
    </row>
    <row r="20" spans="1:11" ht="51" customHeight="1" x14ac:dyDescent="0.35">
      <c r="A20" s="464"/>
      <c r="B20" s="465"/>
      <c r="C20" s="465"/>
      <c r="D20" s="465"/>
      <c r="E20" s="466"/>
    </row>
    <row r="21" spans="1:11" ht="51" customHeight="1" x14ac:dyDescent="0.35">
      <c r="A21" s="467"/>
      <c r="B21" s="468"/>
      <c r="C21" s="468"/>
      <c r="D21" s="468"/>
      <c r="E21" s="469"/>
    </row>
    <row r="22" spans="1:11" ht="18" customHeight="1" x14ac:dyDescent="0.35">
      <c r="A22" s="463" t="s">
        <v>105</v>
      </c>
      <c r="B22" s="351"/>
      <c r="C22" s="351"/>
      <c r="D22" s="351"/>
      <c r="E22" s="352"/>
    </row>
    <row r="23" spans="1:11" x14ac:dyDescent="0.35">
      <c r="A23" s="470" t="s">
        <v>407</v>
      </c>
      <c r="B23" s="471"/>
      <c r="C23" s="471"/>
      <c r="D23" s="471"/>
      <c r="E23" s="472"/>
    </row>
    <row r="24" spans="1:11" ht="51" customHeight="1" x14ac:dyDescent="0.35">
      <c r="A24" s="410"/>
      <c r="B24" s="411"/>
      <c r="C24" s="411"/>
      <c r="D24" s="411"/>
      <c r="E24" s="412"/>
    </row>
    <row r="25" spans="1:11" ht="51" customHeight="1" x14ac:dyDescent="0.35">
      <c r="A25" s="413"/>
      <c r="B25" s="414"/>
      <c r="C25" s="414"/>
      <c r="D25" s="414"/>
      <c r="E25" s="415"/>
    </row>
    <row r="26" spans="1:11" ht="51" customHeight="1" x14ac:dyDescent="0.3">
      <c r="A26" s="416"/>
      <c r="B26" s="417"/>
      <c r="C26" s="417"/>
      <c r="D26" s="417"/>
      <c r="E26" s="418"/>
      <c r="G26" s="158" t="s">
        <v>153</v>
      </c>
    </row>
    <row r="27" spans="1:11" x14ac:dyDescent="0.35">
      <c r="A27" s="470" t="s">
        <v>383</v>
      </c>
      <c r="B27" s="471"/>
      <c r="C27" s="471"/>
      <c r="D27" s="471"/>
      <c r="E27" s="472"/>
      <c r="G27" s="451" t="s">
        <v>383</v>
      </c>
      <c r="H27" s="452"/>
      <c r="I27" s="452"/>
      <c r="J27" s="452"/>
      <c r="K27" s="453"/>
    </row>
    <row r="28" spans="1:11" ht="51" customHeight="1" x14ac:dyDescent="0.35">
      <c r="A28" s="410"/>
      <c r="B28" s="411"/>
      <c r="C28" s="411"/>
      <c r="D28" s="411"/>
      <c r="E28" s="412"/>
      <c r="G28" s="454" t="s">
        <v>435</v>
      </c>
      <c r="H28" s="455"/>
      <c r="I28" s="455"/>
      <c r="J28" s="455"/>
      <c r="K28" s="456"/>
    </row>
    <row r="29" spans="1:11" ht="51" customHeight="1" x14ac:dyDescent="0.35">
      <c r="A29" s="413"/>
      <c r="B29" s="414"/>
      <c r="C29" s="414"/>
      <c r="D29" s="414"/>
      <c r="E29" s="415"/>
      <c r="G29" s="457"/>
      <c r="H29" s="458"/>
      <c r="I29" s="458"/>
      <c r="J29" s="458"/>
      <c r="K29" s="459"/>
    </row>
    <row r="30" spans="1:11" ht="51" customHeight="1" x14ac:dyDescent="0.35">
      <c r="A30" s="416"/>
      <c r="B30" s="417"/>
      <c r="C30" s="417"/>
      <c r="D30" s="417"/>
      <c r="E30" s="418"/>
      <c r="G30" s="460"/>
      <c r="H30" s="461"/>
      <c r="I30" s="461"/>
      <c r="J30" s="461"/>
      <c r="K30" s="462"/>
    </row>
    <row r="31" spans="1:11" ht="33" customHeight="1" x14ac:dyDescent="0.35">
      <c r="A31" s="419" t="s">
        <v>159</v>
      </c>
      <c r="B31" s="420"/>
      <c r="C31" s="421" t="str">
        <f>IF(OR('1)実施機関概要'!C8="(開始日)",'1)実施機関概要'!F8="(終了日)"),"1)実施機関概要のオンライン交流実施日程を入力してください",TEXT('1)実施機関概要'!C8,"yyyy/m/d")&amp;"　　　～　　　"&amp;TEXT('1)実施機関概要'!F8,"yyyy/m/d"))</f>
        <v>1)実施機関概要のオンライン交流実施日程を入力してください</v>
      </c>
      <c r="D31" s="422"/>
      <c r="E31" s="423"/>
      <c r="F31" s="449" t="s">
        <v>157</v>
      </c>
      <c r="G31" s="450"/>
      <c r="H31" s="450"/>
      <c r="I31" s="450"/>
      <c r="J31" s="450"/>
      <c r="K31" s="450"/>
    </row>
    <row r="32" spans="1:11" ht="24" customHeight="1" x14ac:dyDescent="0.35">
      <c r="A32" s="407" t="s">
        <v>398</v>
      </c>
      <c r="B32" s="408"/>
      <c r="C32" s="408"/>
      <c r="D32" s="408"/>
      <c r="E32" s="409"/>
    </row>
    <row r="33" spans="1:5" ht="51" customHeight="1" x14ac:dyDescent="0.35">
      <c r="A33" s="401"/>
      <c r="B33" s="402"/>
      <c r="C33" s="402"/>
      <c r="D33" s="402"/>
      <c r="E33" s="403"/>
    </row>
    <row r="34" spans="1:5" ht="51" customHeight="1" x14ac:dyDescent="0.35">
      <c r="A34" s="401"/>
      <c r="B34" s="402"/>
      <c r="C34" s="402"/>
      <c r="D34" s="402"/>
      <c r="E34" s="403"/>
    </row>
    <row r="35" spans="1:5" ht="51" customHeight="1" x14ac:dyDescent="0.35">
      <c r="A35" s="404"/>
      <c r="B35" s="405"/>
      <c r="C35" s="405"/>
      <c r="D35" s="405"/>
      <c r="E35" s="406"/>
    </row>
    <row r="36" spans="1:5" ht="60" customHeight="1" x14ac:dyDescent="0.35">
      <c r="A36" s="398" t="s">
        <v>444</v>
      </c>
      <c r="B36" s="399"/>
      <c r="C36" s="399"/>
      <c r="D36" s="399"/>
      <c r="E36" s="400"/>
    </row>
    <row r="37" spans="1:5" ht="51" customHeight="1" x14ac:dyDescent="0.35">
      <c r="A37" s="392"/>
      <c r="B37" s="393"/>
      <c r="C37" s="393"/>
      <c r="D37" s="393"/>
      <c r="E37" s="394"/>
    </row>
    <row r="38" spans="1:5" ht="51" customHeight="1" x14ac:dyDescent="0.35">
      <c r="A38" s="392"/>
      <c r="B38" s="393"/>
      <c r="C38" s="393"/>
      <c r="D38" s="393"/>
      <c r="E38" s="394"/>
    </row>
    <row r="39" spans="1:5" ht="51" customHeight="1" x14ac:dyDescent="0.35">
      <c r="A39" s="395"/>
      <c r="B39" s="396"/>
      <c r="C39" s="396"/>
      <c r="D39" s="396"/>
      <c r="E39" s="397"/>
    </row>
  </sheetData>
  <sheetProtection algorithmName="SHA-512" hashValue="FxE9k/IgCtFEnL9v7YetNUvo0l2rFwh+if/LDFXKTW+nB0y6xVhMYvRBUxWIwnSjKorhDrUEW68ToJM0dA6qrw==" saltValue="sFzPyYAqZhZ1/rFpicaWNw==" spinCount="100000" sheet="1" formatCells="0" formatColumns="0" formatRows="0" selectLockedCells="1"/>
  <mergeCells count="29">
    <mergeCell ref="F31:K31"/>
    <mergeCell ref="G27:K27"/>
    <mergeCell ref="G28:K30"/>
    <mergeCell ref="A22:E22"/>
    <mergeCell ref="A19:E21"/>
    <mergeCell ref="A23:E23"/>
    <mergeCell ref="A24:E26"/>
    <mergeCell ref="A27:E27"/>
    <mergeCell ref="A18:E18"/>
    <mergeCell ref="B1:E1"/>
    <mergeCell ref="A2:E2"/>
    <mergeCell ref="B4:E4"/>
    <mergeCell ref="B3:E3"/>
    <mergeCell ref="A17:E17"/>
    <mergeCell ref="A14:E16"/>
    <mergeCell ref="A12:E12"/>
    <mergeCell ref="A9:E11"/>
    <mergeCell ref="A7:E7"/>
    <mergeCell ref="A5:E5"/>
    <mergeCell ref="A6:E6"/>
    <mergeCell ref="A8:E8"/>
    <mergeCell ref="A13:E13"/>
    <mergeCell ref="A37:E39"/>
    <mergeCell ref="A36:E36"/>
    <mergeCell ref="A33:E35"/>
    <mergeCell ref="A32:E32"/>
    <mergeCell ref="A28:E30"/>
    <mergeCell ref="A31:B31"/>
    <mergeCell ref="C31:E31"/>
  </mergeCells>
  <phoneticPr fontId="9"/>
  <conditionalFormatting sqref="A9">
    <cfRule type="containsBlanks" dxfId="21" priority="19">
      <formula>LEN(TRIM(A9))=0</formula>
    </cfRule>
  </conditionalFormatting>
  <conditionalFormatting sqref="A14">
    <cfRule type="containsBlanks" dxfId="20" priority="20">
      <formula>LEN(TRIM(A14))=0</formula>
    </cfRule>
  </conditionalFormatting>
  <conditionalFormatting sqref="A33">
    <cfRule type="containsBlanks" dxfId="19" priority="23">
      <formula>LEN(TRIM(A33))=0</formula>
    </cfRule>
  </conditionalFormatting>
  <conditionalFormatting sqref="B4:D4">
    <cfRule type="expression" dxfId="18" priority="17">
      <formula>$B4="テーマ未記入　※1)受入れ機関概要シートに記入してください"</formula>
    </cfRule>
  </conditionalFormatting>
  <conditionalFormatting sqref="B3:D3">
    <cfRule type="expression" dxfId="17" priority="18">
      <formula>OR($B$3="",$B$3="※選択してください")</formula>
    </cfRule>
  </conditionalFormatting>
  <conditionalFormatting sqref="A24">
    <cfRule type="containsBlanks" dxfId="16" priority="10">
      <formula>LEN(TRIM(A24))=0</formula>
    </cfRule>
  </conditionalFormatting>
  <conditionalFormatting sqref="A28:E30">
    <cfRule type="containsBlanks" dxfId="15" priority="24">
      <formula>LEN(TRIM(A28))=0</formula>
    </cfRule>
  </conditionalFormatting>
  <conditionalFormatting sqref="C31:E31">
    <cfRule type="expression" dxfId="14" priority="1">
      <formula>$C$31="1)実施機関概要のオンライン交流実施日程を入力してください"</formula>
    </cfRule>
  </conditionalFormatting>
  <dataValidations count="1">
    <dataValidation type="list" allowBlank="1" showInputMessage="1" showErrorMessage="1" sqref="B3:D3" xr:uid="{F57C1425-ABD0-4CE7-A0E2-84336661296F}">
      <formula1>分野</formula1>
    </dataValidation>
  </dataValidations>
  <printOptions horizontalCentered="1"/>
  <pageMargins left="0.59055118110236227" right="0.59055118110236227" top="0.59055118110236227" bottom="0.39370078740157483" header="0.19685039370078741" footer="0.19685039370078741"/>
  <pageSetup paperSize="9" scale="92" fitToHeight="0" orientation="portrait" r:id="rId1"/>
  <headerFooter>
    <oddHeader>&amp;C&amp;9&amp;F</oddHeader>
    <oddFooter>&amp;C&amp;10&amp;P/&amp;N</oddFooter>
  </headerFooter>
  <rowBreaks count="1" manualBreakCount="1">
    <brk id="2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7D2B-3585-4BF6-837A-27709546A804}">
  <sheetPr codeName="Sheet7">
    <pageSetUpPr fitToPage="1"/>
  </sheetPr>
  <dimension ref="A1:V23"/>
  <sheetViews>
    <sheetView showGridLines="0" zoomScaleNormal="100" zoomScaleSheetLayoutView="100" workbookViewId="0"/>
  </sheetViews>
  <sheetFormatPr defaultRowHeight="15" x14ac:dyDescent="0.35"/>
  <cols>
    <col min="1" max="1" width="3" customWidth="1"/>
    <col min="2" max="2" width="8.640625" customWidth="1"/>
    <col min="3" max="3" width="7.5703125" customWidth="1"/>
    <col min="4" max="4" width="3.640625" customWidth="1"/>
    <col min="5" max="5" width="8.640625" customWidth="1"/>
    <col min="6" max="6" width="11.78515625" customWidth="1"/>
    <col min="7" max="7" width="7.640625" customWidth="1"/>
    <col min="8" max="8" width="4.85546875" customWidth="1"/>
    <col min="9" max="9" width="6" customWidth="1"/>
    <col min="10" max="11" width="9.640625" customWidth="1"/>
    <col min="12" max="12" width="0.140625" style="2" customWidth="1"/>
    <col min="13" max="13" width="38.640625" customWidth="1"/>
    <col min="14" max="14" width="2.640625" customWidth="1"/>
    <col min="15" max="15" width="3.140625" customWidth="1"/>
    <col min="16" max="18" width="3.85546875" customWidth="1"/>
    <col min="19" max="23" width="5.5703125" customWidth="1"/>
    <col min="24" max="27" width="6.5703125" customWidth="1"/>
    <col min="28" max="29" width="14.42578125" customWidth="1"/>
  </cols>
  <sheetData>
    <row r="1" spans="1:22" x14ac:dyDescent="0.35">
      <c r="A1" s="51"/>
      <c r="M1" s="40" t="str">
        <f>'1)実施機関概要'!G1</f>
        <v>Ver.2301</v>
      </c>
    </row>
    <row r="2" spans="1:22" ht="18" customHeight="1" x14ac:dyDescent="0.35">
      <c r="A2" s="473" t="s">
        <v>418</v>
      </c>
      <c r="B2" s="473"/>
      <c r="C2" s="473"/>
      <c r="D2" s="473"/>
      <c r="E2" s="473"/>
      <c r="F2" s="473"/>
      <c r="G2" s="473"/>
      <c r="H2" s="473"/>
      <c r="I2" s="473"/>
      <c r="J2" s="473"/>
      <c r="K2" s="473"/>
      <c r="L2" s="473"/>
      <c r="M2" s="473"/>
    </row>
    <row r="3" spans="1:22" ht="5.25" customHeight="1" x14ac:dyDescent="0.35">
      <c r="A3" s="88"/>
      <c r="B3" s="88"/>
      <c r="C3" s="88"/>
      <c r="D3" s="88"/>
      <c r="L3"/>
    </row>
    <row r="4" spans="1:22" ht="15" customHeight="1" x14ac:dyDescent="0.35">
      <c r="A4" s="89" t="s">
        <v>110</v>
      </c>
      <c r="B4" s="90"/>
      <c r="C4" s="90"/>
      <c r="D4" s="90"/>
      <c r="L4"/>
    </row>
    <row r="5" spans="1:22" ht="24" customHeight="1" x14ac:dyDescent="0.35">
      <c r="A5" s="491" t="s">
        <v>399</v>
      </c>
      <c r="B5" s="492"/>
      <c r="C5" s="492"/>
      <c r="D5" s="492"/>
      <c r="E5" s="493"/>
      <c r="F5" s="493"/>
      <c r="G5" s="499"/>
      <c r="H5" s="499"/>
      <c r="I5" s="499"/>
      <c r="J5" s="499"/>
      <c r="K5" s="499"/>
      <c r="L5" s="500"/>
      <c r="M5" s="500"/>
    </row>
    <row r="6" spans="1:22" ht="43.4" customHeight="1" x14ac:dyDescent="0.35">
      <c r="A6" s="494" t="s">
        <v>448</v>
      </c>
      <c r="B6" s="495"/>
      <c r="C6" s="495"/>
      <c r="D6" s="495"/>
      <c r="E6" s="496"/>
      <c r="F6" s="496"/>
      <c r="G6" s="484"/>
      <c r="H6" s="484"/>
      <c r="I6" s="484"/>
      <c r="J6" s="484"/>
      <c r="K6" s="484"/>
      <c r="L6" s="485"/>
      <c r="M6" s="485"/>
    </row>
    <row r="7" spans="1:22" ht="24" customHeight="1" x14ac:dyDescent="0.35">
      <c r="A7" s="497" t="s">
        <v>384</v>
      </c>
      <c r="B7" s="497"/>
      <c r="C7" s="497"/>
      <c r="D7" s="497"/>
      <c r="E7" s="498"/>
      <c r="F7" s="498"/>
      <c r="G7" s="486"/>
      <c r="H7" s="486"/>
      <c r="I7" s="486"/>
      <c r="J7" s="486"/>
      <c r="K7" s="486"/>
      <c r="L7" s="487"/>
      <c r="M7" s="487"/>
    </row>
    <row r="8" spans="1:22" ht="9" customHeight="1" x14ac:dyDescent="0.35"/>
    <row r="9" spans="1:22" s="1" customFormat="1" ht="25" thickBot="1" x14ac:dyDescent="0.4">
      <c r="A9" s="474" t="s">
        <v>35</v>
      </c>
      <c r="B9" s="474"/>
      <c r="C9" s="475" t="s">
        <v>36</v>
      </c>
      <c r="D9" s="476"/>
      <c r="E9" s="476"/>
      <c r="F9" s="477"/>
      <c r="G9" s="184" t="s">
        <v>37</v>
      </c>
      <c r="H9" s="91" t="s">
        <v>38</v>
      </c>
      <c r="I9" s="67" t="s">
        <v>39</v>
      </c>
      <c r="J9" s="67" t="s">
        <v>23</v>
      </c>
      <c r="K9" s="68" t="s">
        <v>41</v>
      </c>
      <c r="L9" s="64"/>
      <c r="M9" s="69" t="s">
        <v>158</v>
      </c>
    </row>
    <row r="10" spans="1:22" ht="27" customHeight="1" x14ac:dyDescent="0.3">
      <c r="A10" s="481" t="s">
        <v>24</v>
      </c>
      <c r="B10" s="176" t="s">
        <v>25</v>
      </c>
      <c r="C10" s="115" t="s">
        <v>146</v>
      </c>
      <c r="D10" s="503" t="s">
        <v>145</v>
      </c>
      <c r="E10" s="504"/>
      <c r="F10" s="505"/>
      <c r="G10" s="138"/>
      <c r="H10" s="139"/>
      <c r="I10" s="116" t="str">
        <f>IF(H10=1,"式","人×日")</f>
        <v>人×日</v>
      </c>
      <c r="J10" s="150">
        <f>G10*H10</f>
        <v>0</v>
      </c>
      <c r="K10" s="478">
        <f>SUM(J10:J12)</f>
        <v>0</v>
      </c>
      <c r="L10" s="159" t="str">
        <f>IF(G10=0,"",IF(M10&lt;&gt;"","","(経路、利用日を記入)"))</f>
        <v/>
      </c>
      <c r="M10" s="118"/>
    </row>
    <row r="11" spans="1:22" ht="27" customHeight="1" x14ac:dyDescent="0.35">
      <c r="A11" s="482"/>
      <c r="B11" s="177"/>
      <c r="C11" s="511"/>
      <c r="D11" s="506" t="s">
        <v>147</v>
      </c>
      <c r="E11" s="507"/>
      <c r="F11" s="114" t="s">
        <v>44</v>
      </c>
      <c r="G11" s="140"/>
      <c r="H11" s="141"/>
      <c r="I11" s="109" t="s">
        <v>40</v>
      </c>
      <c r="J11" s="148">
        <f>G11*H11</f>
        <v>0</v>
      </c>
      <c r="K11" s="479"/>
      <c r="L11" s="159" t="str">
        <f>IF(G11=0,"",IF(M11&lt;&gt;"","","(利用日を記入)"))</f>
        <v/>
      </c>
      <c r="M11" s="119"/>
      <c r="O11" s="155"/>
    </row>
    <row r="12" spans="1:22" ht="27" customHeight="1" x14ac:dyDescent="0.35">
      <c r="A12" s="482"/>
      <c r="B12" s="178"/>
      <c r="C12" s="512"/>
      <c r="D12" s="508"/>
      <c r="E12" s="509"/>
      <c r="F12" s="134" t="s">
        <v>45</v>
      </c>
      <c r="G12" s="142"/>
      <c r="H12" s="143"/>
      <c r="I12" s="110" t="s">
        <v>31</v>
      </c>
      <c r="J12" s="149">
        <f>G12*H12</f>
        <v>0</v>
      </c>
      <c r="K12" s="480"/>
      <c r="L12" s="208" t="str">
        <f>IF(G12=0,"",IF(M12&lt;&gt;"","","(利用日を記入)"))</f>
        <v/>
      </c>
      <c r="M12" s="120"/>
    </row>
    <row r="13" spans="1:22" ht="62.5" customHeight="1" x14ac:dyDescent="0.35">
      <c r="A13" s="482"/>
      <c r="B13" s="176" t="s">
        <v>104</v>
      </c>
      <c r="C13" s="488" t="s">
        <v>449</v>
      </c>
      <c r="D13" s="489"/>
      <c r="E13" s="489"/>
      <c r="F13" s="490"/>
      <c r="G13" s="163"/>
      <c r="H13" s="161" t="s">
        <v>60</v>
      </c>
      <c r="I13" s="183" t="s">
        <v>59</v>
      </c>
      <c r="J13" s="228">
        <f>G13</f>
        <v>0</v>
      </c>
      <c r="K13" s="210">
        <f>J13</f>
        <v>0</v>
      </c>
      <c r="L13" s="213" t="str">
        <f>IF(G13=0,"",IF(M13&lt;&gt;"","","(詳細を記入)"))</f>
        <v/>
      </c>
      <c r="M13" s="214"/>
      <c r="N13" s="164"/>
      <c r="O13" s="165"/>
      <c r="P13" s="165"/>
      <c r="Q13" s="165"/>
    </row>
    <row r="14" spans="1:22" ht="27" customHeight="1" x14ac:dyDescent="0.35">
      <c r="A14" s="482"/>
      <c r="B14" s="515" t="s">
        <v>26</v>
      </c>
      <c r="C14" s="113" t="s">
        <v>27</v>
      </c>
      <c r="D14" s="501" t="s">
        <v>423</v>
      </c>
      <c r="E14" s="501"/>
      <c r="F14" s="502"/>
      <c r="G14" s="144"/>
      <c r="H14" s="145"/>
      <c r="I14" s="111" t="s">
        <v>31</v>
      </c>
      <c r="J14" s="150">
        <f>G14*H14</f>
        <v>0</v>
      </c>
      <c r="K14" s="478">
        <f>SUM(J14:J16)</f>
        <v>0</v>
      </c>
      <c r="L14" s="159" t="str">
        <f>IF(G14=0,"",IF(M14&lt;&gt;"","","(利用日、人数を記入)"))</f>
        <v/>
      </c>
      <c r="M14" s="160"/>
      <c r="N14" s="166"/>
      <c r="O14" s="167"/>
      <c r="P14" s="167"/>
      <c r="Q14" s="167"/>
      <c r="R14" s="167"/>
      <c r="S14" s="167"/>
      <c r="T14" s="167"/>
      <c r="U14" s="167"/>
      <c r="V14" s="167"/>
    </row>
    <row r="15" spans="1:22" ht="27" customHeight="1" x14ac:dyDescent="0.35">
      <c r="A15" s="482"/>
      <c r="B15" s="516"/>
      <c r="C15" s="523" t="s">
        <v>28</v>
      </c>
      <c r="D15" s="524"/>
      <c r="E15" s="524"/>
      <c r="F15" s="525"/>
      <c r="G15" s="140"/>
      <c r="H15" s="141"/>
      <c r="I15" s="109" t="s">
        <v>32</v>
      </c>
      <c r="J15" s="148">
        <f>G15*H15</f>
        <v>0</v>
      </c>
      <c r="K15" s="479"/>
      <c r="L15" s="159" t="str">
        <f>IF(G15=0,"",IF(M15&lt;&gt;"","","(利用日、人数を記入)"))</f>
        <v/>
      </c>
      <c r="M15" s="119"/>
    </row>
    <row r="16" spans="1:22" ht="27" customHeight="1" thickBot="1" x14ac:dyDescent="0.4">
      <c r="A16" s="482"/>
      <c r="B16" s="516"/>
      <c r="C16" s="526" t="s">
        <v>34</v>
      </c>
      <c r="D16" s="527"/>
      <c r="E16" s="528" t="s">
        <v>424</v>
      </c>
      <c r="F16" s="528"/>
      <c r="G16" s="146"/>
      <c r="H16" s="147"/>
      <c r="I16" s="207" t="s">
        <v>33</v>
      </c>
      <c r="J16" s="149">
        <f>G16*H16</f>
        <v>0</v>
      </c>
      <c r="K16" s="480"/>
      <c r="L16" s="208" t="str">
        <f>IF(G16=0,"",IF(M16&lt;&gt;"","","(利用日・時間・人数を記入)"))</f>
        <v/>
      </c>
      <c r="M16" s="120"/>
    </row>
    <row r="17" spans="1:13" ht="27" customHeight="1" thickBot="1" x14ac:dyDescent="0.4">
      <c r="A17" s="483"/>
      <c r="B17" s="353" t="s">
        <v>152</v>
      </c>
      <c r="C17" s="354"/>
      <c r="D17" s="354"/>
      <c r="E17" s="354"/>
      <c r="F17" s="354"/>
      <c r="G17" s="517"/>
      <c r="H17" s="518"/>
      <c r="I17" s="519"/>
      <c r="J17" s="151"/>
      <c r="K17" s="211">
        <f>J17</f>
        <v>0</v>
      </c>
      <c r="L17" s="209" t="str">
        <f>IF(J17=0,"",IF(M17&lt;&gt;"","","(「渡航費及びTA謝金」など該当する項目を記入)"))</f>
        <v/>
      </c>
      <c r="M17" s="121"/>
    </row>
    <row r="18" spans="1:13" ht="27" customHeight="1" thickBot="1" x14ac:dyDescent="0.4">
      <c r="A18" s="513" t="s">
        <v>29</v>
      </c>
      <c r="B18" s="514"/>
      <c r="C18" s="514"/>
      <c r="D18" s="514"/>
      <c r="E18" s="514"/>
      <c r="F18" s="529"/>
      <c r="G18" s="517"/>
      <c r="H18" s="518"/>
      <c r="I18" s="519"/>
      <c r="J18" s="152">
        <f>SUM(J10:J17)</f>
        <v>0</v>
      </c>
      <c r="K18" s="212"/>
      <c r="L18" s="21"/>
      <c r="M18" s="215"/>
    </row>
    <row r="19" spans="1:13" ht="27" customHeight="1" thickBot="1" x14ac:dyDescent="0.4">
      <c r="A19" s="530" t="s">
        <v>160</v>
      </c>
      <c r="B19" s="531"/>
      <c r="C19" s="531"/>
      <c r="D19" s="531"/>
      <c r="E19" s="531"/>
      <c r="F19" s="531"/>
      <c r="G19" s="517"/>
      <c r="H19" s="518"/>
      <c r="I19" s="519"/>
      <c r="J19" s="151"/>
      <c r="K19" s="211">
        <f>J19</f>
        <v>0</v>
      </c>
      <c r="L19" s="21"/>
      <c r="M19" s="215"/>
    </row>
    <row r="20" spans="1:13" ht="27" customHeight="1" x14ac:dyDescent="0.35">
      <c r="A20" s="513" t="s">
        <v>30</v>
      </c>
      <c r="B20" s="514"/>
      <c r="C20" s="514"/>
      <c r="D20" s="514"/>
      <c r="E20" s="514"/>
      <c r="F20" s="514"/>
      <c r="G20" s="520"/>
      <c r="H20" s="521"/>
      <c r="I20" s="522"/>
      <c r="J20" s="153">
        <f>J18+J19</f>
        <v>0</v>
      </c>
      <c r="K20" s="154">
        <f>SUM(K10:K19)</f>
        <v>0</v>
      </c>
      <c r="L20" s="21"/>
      <c r="M20" s="215"/>
    </row>
    <row r="21" spans="1:13" ht="15.75" customHeight="1" x14ac:dyDescent="0.35">
      <c r="J21" s="510" t="str">
        <f>IF(J20&gt;1000000,"↑計上可能額は、100万円未満（直接経費、一般管理費総額）となります。
 　金額を修正してください。","")</f>
        <v/>
      </c>
      <c r="K21" s="510"/>
      <c r="L21" s="510"/>
      <c r="M21" s="510"/>
    </row>
    <row r="22" spans="1:13" x14ac:dyDescent="0.35">
      <c r="J22" s="510"/>
      <c r="K22" s="510"/>
      <c r="L22" s="510"/>
      <c r="M22" s="510"/>
    </row>
    <row r="23" spans="1:13" x14ac:dyDescent="0.35">
      <c r="J23" s="510"/>
      <c r="K23" s="510"/>
      <c r="L23" s="510"/>
      <c r="M23" s="510"/>
    </row>
  </sheetData>
  <sheetProtection algorithmName="SHA-512" hashValue="TVr7l6yjHBjUqHgig9JkNvqlmSex8o9fdVklD1fVy3VV5e179HSNDo8Mg22lrOuFCjBvc/V7OYETqArBpor6Gw==" saltValue="TA9A4gLwHn5a1xc2wrQ7bA==" spinCount="100000" sheet="1" formatCells="0" formatColumns="0" formatRows="0" selectLockedCells="1"/>
  <mergeCells count="27">
    <mergeCell ref="J21:M23"/>
    <mergeCell ref="C11:C12"/>
    <mergeCell ref="A20:F20"/>
    <mergeCell ref="B17:F17"/>
    <mergeCell ref="B14:B16"/>
    <mergeCell ref="G17:I20"/>
    <mergeCell ref="C15:F15"/>
    <mergeCell ref="C16:D16"/>
    <mergeCell ref="E16:F16"/>
    <mergeCell ref="A18:F18"/>
    <mergeCell ref="A19:F19"/>
    <mergeCell ref="A2:M2"/>
    <mergeCell ref="A9:B9"/>
    <mergeCell ref="C9:F9"/>
    <mergeCell ref="K14:K16"/>
    <mergeCell ref="A10:A17"/>
    <mergeCell ref="G6:M6"/>
    <mergeCell ref="G7:M7"/>
    <mergeCell ref="C13:F13"/>
    <mergeCell ref="A5:F5"/>
    <mergeCell ref="A6:F6"/>
    <mergeCell ref="A7:F7"/>
    <mergeCell ref="G5:M5"/>
    <mergeCell ref="D14:F14"/>
    <mergeCell ref="K10:K12"/>
    <mergeCell ref="D10:F10"/>
    <mergeCell ref="D11:E12"/>
  </mergeCells>
  <phoneticPr fontId="9"/>
  <conditionalFormatting sqref="J17 J19 G10:H12">
    <cfRule type="containsBlanks" dxfId="13" priority="93">
      <formula>LEN(TRIM(G10))=0</formula>
    </cfRule>
  </conditionalFormatting>
  <conditionalFormatting sqref="L17:M17">
    <cfRule type="expression" dxfId="12" priority="95">
      <formula>$L$17&lt;&gt;""</formula>
    </cfRule>
  </conditionalFormatting>
  <conditionalFormatting sqref="G15:H16">
    <cfRule type="containsBlanks" dxfId="11" priority="69">
      <formula>LEN(TRIM(G15))=0</formula>
    </cfRule>
  </conditionalFormatting>
  <conditionalFormatting sqref="L10:M10">
    <cfRule type="expression" dxfId="10" priority="52">
      <formula>$L$10&lt;&gt;""</formula>
    </cfRule>
  </conditionalFormatting>
  <conditionalFormatting sqref="L11:M11">
    <cfRule type="expression" dxfId="9" priority="50">
      <formula>$L$11&lt;&gt;""</formula>
    </cfRule>
  </conditionalFormatting>
  <conditionalFormatting sqref="L12:M12">
    <cfRule type="expression" dxfId="8" priority="48">
      <formula>$L$12&lt;&gt;""</formula>
    </cfRule>
  </conditionalFormatting>
  <conditionalFormatting sqref="L15:M15">
    <cfRule type="expression" dxfId="7" priority="45">
      <formula>$L$15&lt;&gt;""</formula>
    </cfRule>
  </conditionalFormatting>
  <conditionalFormatting sqref="L16:M16">
    <cfRule type="expression" dxfId="6" priority="44">
      <formula>$L$16&lt;&gt;""</formula>
    </cfRule>
  </conditionalFormatting>
  <conditionalFormatting sqref="L14:M14">
    <cfRule type="expression" dxfId="5" priority="40">
      <formula>$L$14&lt;&gt;""</formula>
    </cfRule>
  </conditionalFormatting>
  <conditionalFormatting sqref="G13">
    <cfRule type="containsBlanks" dxfId="4" priority="6">
      <formula>LEN(TRIM(G13))=0</formula>
    </cfRule>
  </conditionalFormatting>
  <conditionalFormatting sqref="J19">
    <cfRule type="expression" dxfId="3" priority="4">
      <formula>$J$19&gt;ROUNDDOWN(J18*0.1,1)</formula>
    </cfRule>
  </conditionalFormatting>
  <conditionalFormatting sqref="L13:M13">
    <cfRule type="expression" dxfId="2" priority="3">
      <formula>$L$13&lt;&gt;""</formula>
    </cfRule>
  </conditionalFormatting>
  <conditionalFormatting sqref="H14">
    <cfRule type="expression" dxfId="1" priority="2">
      <formula>AND($G$14&lt;&gt;"",$H$14="")</formula>
    </cfRule>
  </conditionalFormatting>
  <conditionalFormatting sqref="J20">
    <cfRule type="expression" dxfId="0" priority="1">
      <formula>$J$20&gt;1000000</formula>
    </cfRule>
  </conditionalFormatting>
  <dataValidations count="10">
    <dataValidation type="whole" imeMode="disabled" allowBlank="1" showInputMessage="1" showErrorMessage="1" errorTitle="単価が上限を超えています。" error="1,700円以下の金額で再入力してください。" sqref="G16" xr:uid="{4C08B52E-EA6B-4BB7-89B2-00E91DBE975B}">
      <formula1>0</formula1>
      <formula2>1700</formula2>
    </dataValidation>
    <dataValidation type="custom" imeMode="disabled" operator="lessThanOrEqual" allowBlank="1" showInputMessage="1" showErrorMessage="1" errorTitle="単価が上限を超えています。" error="宿泊費と日当をあわせて15,000円以下の金額で再入力してください。" prompt="＊単価が複数の場合は平均(整数)で記入" sqref="G12" xr:uid="{11B14399-4D3F-4BAC-BA6F-E2EF19710F22}">
      <formula1>SUM(G11:G12)&lt;=15000</formula1>
    </dataValidation>
    <dataValidation type="whole" imeMode="off" allowBlank="1" showInputMessage="1" showErrorMessage="1" errorTitle="上限を超えています。" error="JST支援金事業費の10%以内の金額を再入力してください。" promptTitle="JST支援金事業費の10％以内の金額を入力してください。" sqref="J19" xr:uid="{A0E26958-4331-4EE2-ACEE-0E4D7FED08A4}">
      <formula1>0</formula1>
      <formula2>ROUNDDOWN(J18*0.1,1)</formula2>
    </dataValidation>
    <dataValidation type="whole" imeMode="disabled" operator="greaterThanOrEqual" allowBlank="1" showInputMessage="1" showErrorMessage="1" sqref="G14 H11:H12 G10:H10 H15:H16 J13" xr:uid="{220A48B0-D886-4B1B-B7FB-184732CAAA33}">
      <formula1>0</formula1>
    </dataValidation>
    <dataValidation type="whole" imeMode="disabled" operator="greaterThanOrEqual" allowBlank="1" showInputMessage="1" showErrorMessage="1" prompt="＊単価が複数の場合は平均で記入" sqref="G15" xr:uid="{85F44DC0-E6B8-4B36-81FB-A5B6A73C53A8}">
      <formula1>0</formula1>
    </dataValidation>
    <dataValidation type="whole" imeMode="disabled" operator="greaterThanOrEqual" allowBlank="1" showInputMessage="1" showErrorMessage="1" prompt="＊1言語、1日あたり1名に限る" sqref="H14" xr:uid="{FFB2A677-8867-4022-A3E0-46BD41687FFA}">
      <formula1>0</formula1>
    </dataValidation>
    <dataValidation allowBlank="1" showInputMessage="1" showErrorMessage="1" prompt="＊「TA謝金」等該当する項目を記入_x000a_＊免税事業者の場合は「免税事業者」と記入" sqref="M17" xr:uid="{585C7081-0E58-4C2D-AF14-896C5D43B7F5}"/>
    <dataValidation type="custom" imeMode="disabled" operator="lessThanOrEqual" allowBlank="1" showInputMessage="1" showErrorMessage="1" errorTitle="上限を超えています。" error="宿泊費と日当をあわせて15,000円以下の金額で再入力してください。" prompt="＊単価が複数の場合は平均(整数)で記入" sqref="G11" xr:uid="{94D042BA-EFA9-4615-ADAE-09ECE4D4E66B}">
      <formula1>SUM(G11:G12)&lt;=15000</formula1>
    </dataValidation>
    <dataValidation type="whole" errorStyle="information" imeMode="disabled" operator="lessThan" allowBlank="1" showInputMessage="1" prompt="総額を入力してください。" sqref="G13" xr:uid="{20712EA4-27B9-43C3-8F37-37D3F6C7B0CE}">
      <formula1>1</formula1>
    </dataValidation>
    <dataValidation imeMode="off" allowBlank="1" showInputMessage="1" showErrorMessage="1" sqref="L10:L17" xr:uid="{269031DD-04F3-409A-812C-69A47E87100A}"/>
  </dataValidations>
  <printOptions horizontalCentered="1"/>
  <pageMargins left="0.39370078740157483" right="0.39370078740157483" top="0.39370078740157483" bottom="0.39370078740157483" header="0.19685039370078741" footer="0.19685039370078741"/>
  <pageSetup paperSize="9" scale="95" fitToHeight="0" orientation="landscape" r:id="rId1"/>
  <headerFooter>
    <oddHeader>&amp;C&amp;9&amp;F</oddHeader>
    <oddFooter>&amp;C&amp;P/&amp;N</oddFooter>
  </headerFooter>
  <ignoredErrors>
    <ignoredError sqref="K14" formulaRange="1"/>
    <ignoredError sqref="J20 L16 L10" formula="1"/>
    <ignoredError sqref="J13" formula="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BAE19-102E-49C5-B21A-8D8AEE0EF7B1}">
  <sheetPr codeName="Sheet9">
    <pageSetUpPr fitToPage="1"/>
  </sheetPr>
  <dimension ref="A1:K41"/>
  <sheetViews>
    <sheetView showGridLines="0" view="pageBreakPreview" zoomScaleNormal="100" zoomScaleSheetLayoutView="100" workbookViewId="0"/>
  </sheetViews>
  <sheetFormatPr defaultRowHeight="15" x14ac:dyDescent="0.35"/>
  <cols>
    <col min="1" max="1" width="9.640625" style="5" customWidth="1"/>
    <col min="2" max="2" width="14.640625" customWidth="1"/>
    <col min="3" max="3" width="20.640625" customWidth="1"/>
    <col min="4" max="5" width="20.640625" style="8" customWidth="1"/>
    <col min="6" max="6" width="1.640625" customWidth="1"/>
    <col min="7" max="7" width="9.640625" customWidth="1"/>
    <col min="8" max="8" width="14.640625" customWidth="1"/>
    <col min="9" max="11" width="20.640625" customWidth="1"/>
  </cols>
  <sheetData>
    <row r="1" spans="1:11" x14ac:dyDescent="0.35">
      <c r="A1" s="52"/>
      <c r="D1" s="6"/>
      <c r="E1" s="6" t="str">
        <f>'1)実施機関概要'!G1</f>
        <v>Ver.2301</v>
      </c>
    </row>
    <row r="2" spans="1:11" ht="18" customHeight="1" x14ac:dyDescent="0.35">
      <c r="A2" s="37" t="s">
        <v>417</v>
      </c>
      <c r="B2" s="3"/>
      <c r="C2" s="3"/>
      <c r="D2" s="7"/>
      <c r="E2" s="7"/>
      <c r="G2" s="83" t="s">
        <v>136</v>
      </c>
      <c r="H2" s="84"/>
      <c r="I2" s="84"/>
      <c r="J2" s="84"/>
      <c r="K2" s="2"/>
    </row>
    <row r="3" spans="1:11" ht="16.5" customHeight="1" x14ac:dyDescent="0.35">
      <c r="D3" s="10"/>
      <c r="E3" s="10"/>
      <c r="G3" s="535" t="s">
        <v>140</v>
      </c>
      <c r="H3" s="533"/>
      <c r="I3" s="533" t="s">
        <v>141</v>
      </c>
      <c r="J3" s="534"/>
      <c r="K3" s="2"/>
    </row>
    <row r="4" spans="1:11" ht="16.5" customHeight="1" x14ac:dyDescent="0.35">
      <c r="A4" s="532"/>
      <c r="B4" s="532"/>
      <c r="C4" s="532"/>
      <c r="D4" s="532"/>
      <c r="E4" s="9"/>
      <c r="G4" s="541" t="s">
        <v>439</v>
      </c>
      <c r="H4" s="538"/>
      <c r="I4" s="538" t="s">
        <v>408</v>
      </c>
      <c r="J4" s="539"/>
      <c r="K4" s="2"/>
    </row>
    <row r="5" spans="1:11" ht="16.5" customHeight="1" x14ac:dyDescent="0.35">
      <c r="A5" s="532"/>
      <c r="B5" s="532"/>
      <c r="C5" s="532"/>
      <c r="D5" s="532"/>
      <c r="E5" s="10"/>
      <c r="G5" s="541" t="s">
        <v>440</v>
      </c>
      <c r="H5" s="538"/>
      <c r="I5" s="538" t="s">
        <v>427</v>
      </c>
      <c r="J5" s="539"/>
      <c r="K5" s="2"/>
    </row>
    <row r="6" spans="1:11" ht="16.5" customHeight="1" x14ac:dyDescent="0.35">
      <c r="A6" s="532"/>
      <c r="B6" s="532"/>
      <c r="C6" s="532"/>
      <c r="D6" s="532"/>
      <c r="E6" s="10"/>
      <c r="G6" s="541" t="s">
        <v>143</v>
      </c>
      <c r="H6" s="538"/>
      <c r="I6" s="538" t="s">
        <v>137</v>
      </c>
      <c r="J6" s="539"/>
      <c r="K6" s="2"/>
    </row>
    <row r="7" spans="1:11" ht="16.5" customHeight="1" x14ac:dyDescent="0.35">
      <c r="A7" s="532"/>
      <c r="B7" s="532"/>
      <c r="C7" s="532"/>
      <c r="D7" s="532"/>
      <c r="E7" s="10"/>
      <c r="G7" s="541" t="s">
        <v>441</v>
      </c>
      <c r="H7" s="538"/>
      <c r="I7" s="538" t="s">
        <v>138</v>
      </c>
      <c r="J7" s="539"/>
      <c r="K7" s="2"/>
    </row>
    <row r="8" spans="1:11" ht="16.5" customHeight="1" x14ac:dyDescent="0.35">
      <c r="A8" s="532"/>
      <c r="B8" s="532"/>
      <c r="C8" s="532"/>
      <c r="D8" s="532"/>
      <c r="E8" s="10"/>
      <c r="G8" s="540"/>
      <c r="H8" s="536"/>
      <c r="I8" s="536" t="s">
        <v>139</v>
      </c>
      <c r="J8" s="537"/>
      <c r="K8" s="2"/>
    </row>
    <row r="9" spans="1:11" ht="16.5" customHeight="1" x14ac:dyDescent="0.35">
      <c r="A9" s="108"/>
      <c r="B9" s="108"/>
      <c r="C9" s="108"/>
      <c r="D9" s="108"/>
      <c r="E9" s="10"/>
      <c r="G9" s="112"/>
      <c r="H9" s="112"/>
      <c r="I9" s="112"/>
      <c r="J9" s="112"/>
      <c r="K9" s="2"/>
    </row>
    <row r="10" spans="1:11" ht="16.5" customHeight="1" x14ac:dyDescent="0.35">
      <c r="D10" s="10"/>
      <c r="E10" s="10"/>
      <c r="G10" s="83" t="s">
        <v>156</v>
      </c>
    </row>
    <row r="11" spans="1:11" s="5" customFormat="1" ht="39" customHeight="1" x14ac:dyDescent="0.35">
      <c r="A11" s="22" t="s">
        <v>47</v>
      </c>
      <c r="B11" s="12" t="s">
        <v>447</v>
      </c>
      <c r="C11" s="13" t="s">
        <v>46</v>
      </c>
      <c r="D11" s="14" t="s">
        <v>43</v>
      </c>
      <c r="E11" s="15" t="s">
        <v>48</v>
      </c>
      <c r="G11" s="103" t="s">
        <v>47</v>
      </c>
      <c r="H11" s="104" t="s">
        <v>54</v>
      </c>
      <c r="I11" s="105" t="s">
        <v>46</v>
      </c>
      <c r="J11" s="106" t="s">
        <v>43</v>
      </c>
      <c r="K11" s="107" t="s">
        <v>48</v>
      </c>
    </row>
    <row r="12" spans="1:11" ht="60" customHeight="1" x14ac:dyDescent="0.35">
      <c r="A12" s="76"/>
      <c r="B12" s="77"/>
      <c r="C12" s="78"/>
      <c r="D12" s="77"/>
      <c r="E12" s="79"/>
      <c r="G12" s="229" t="s">
        <v>430</v>
      </c>
      <c r="H12" s="230" t="s">
        <v>442</v>
      </c>
      <c r="I12" s="230" t="s">
        <v>443</v>
      </c>
      <c r="J12" s="230" t="s">
        <v>409</v>
      </c>
      <c r="K12" s="231" t="s">
        <v>106</v>
      </c>
    </row>
    <row r="13" spans="1:11" ht="60" customHeight="1" x14ac:dyDescent="0.35">
      <c r="A13" s="76"/>
      <c r="B13" s="77"/>
      <c r="C13" s="78"/>
      <c r="D13" s="77"/>
      <c r="E13" s="80"/>
      <c r="G13" s="232" t="s">
        <v>430</v>
      </c>
      <c r="H13" s="233" t="s">
        <v>107</v>
      </c>
      <c r="I13" s="234" t="s">
        <v>411</v>
      </c>
      <c r="J13" s="234" t="s">
        <v>410</v>
      </c>
      <c r="K13" s="235" t="s">
        <v>412</v>
      </c>
    </row>
    <row r="14" spans="1:11" ht="60" customHeight="1" x14ac:dyDescent="0.35">
      <c r="A14" s="76"/>
      <c r="B14" s="77"/>
      <c r="C14" s="78"/>
      <c r="D14" s="77"/>
      <c r="E14" s="80"/>
    </row>
    <row r="15" spans="1:11" ht="60" customHeight="1" x14ac:dyDescent="0.35">
      <c r="A15" s="76"/>
      <c r="B15" s="77"/>
      <c r="C15" s="78"/>
      <c r="D15" s="77"/>
      <c r="E15" s="80"/>
      <c r="G15" s="83"/>
    </row>
    <row r="16" spans="1:11" ht="60" customHeight="1" x14ac:dyDescent="0.35">
      <c r="A16" s="76"/>
      <c r="B16" s="77"/>
      <c r="C16" s="78"/>
      <c r="D16" s="77"/>
      <c r="E16" s="80"/>
    </row>
    <row r="17" spans="1:7" ht="60" customHeight="1" x14ac:dyDescent="0.35">
      <c r="A17" s="76"/>
      <c r="B17" s="77"/>
      <c r="C17" s="78"/>
      <c r="D17" s="77"/>
      <c r="E17" s="80"/>
      <c r="G17" s="83"/>
    </row>
    <row r="18" spans="1:7" ht="60" customHeight="1" x14ac:dyDescent="0.35">
      <c r="A18" s="76"/>
      <c r="B18" s="77"/>
      <c r="C18" s="78"/>
      <c r="D18" s="77"/>
      <c r="E18" s="80"/>
    </row>
    <row r="19" spans="1:7" ht="60" customHeight="1" x14ac:dyDescent="0.35">
      <c r="A19" s="76"/>
      <c r="B19" s="77"/>
      <c r="C19" s="78"/>
      <c r="D19" s="77"/>
      <c r="E19" s="80"/>
    </row>
    <row r="20" spans="1:7" ht="60" customHeight="1" x14ac:dyDescent="0.35">
      <c r="A20" s="76"/>
      <c r="B20" s="77"/>
      <c r="C20" s="78"/>
      <c r="D20" s="77"/>
      <c r="E20" s="80"/>
    </row>
    <row r="21" spans="1:7" ht="60" customHeight="1" x14ac:dyDescent="0.35">
      <c r="A21" s="76"/>
      <c r="B21" s="77"/>
      <c r="C21" s="78"/>
      <c r="D21" s="77"/>
      <c r="E21" s="80"/>
    </row>
    <row r="22" spans="1:7" ht="60" customHeight="1" x14ac:dyDescent="0.35">
      <c r="A22" s="76"/>
      <c r="B22" s="77"/>
      <c r="C22" s="78"/>
      <c r="D22" s="77"/>
      <c r="E22" s="80"/>
    </row>
    <row r="23" spans="1:7" ht="60" customHeight="1" x14ac:dyDescent="0.35">
      <c r="A23" s="76"/>
      <c r="B23" s="77"/>
      <c r="C23" s="78"/>
      <c r="D23" s="77"/>
      <c r="E23" s="80"/>
    </row>
    <row r="24" spans="1:7" ht="60" customHeight="1" x14ac:dyDescent="0.35">
      <c r="A24" s="76"/>
      <c r="B24" s="77"/>
      <c r="C24" s="78"/>
      <c r="D24" s="77"/>
      <c r="E24" s="80"/>
    </row>
    <row r="25" spans="1:7" ht="60" customHeight="1" x14ac:dyDescent="0.35">
      <c r="A25" s="76"/>
      <c r="B25" s="77"/>
      <c r="C25" s="78"/>
      <c r="D25" s="77"/>
      <c r="E25" s="80"/>
    </row>
    <row r="26" spans="1:7" ht="60" customHeight="1" x14ac:dyDescent="0.35">
      <c r="A26" s="76"/>
      <c r="B26" s="77"/>
      <c r="C26" s="78"/>
      <c r="D26" s="77"/>
      <c r="E26" s="80"/>
    </row>
    <row r="27" spans="1:7" ht="60" customHeight="1" x14ac:dyDescent="0.35">
      <c r="A27" s="76"/>
      <c r="B27" s="77"/>
      <c r="C27" s="78"/>
      <c r="D27" s="77"/>
      <c r="E27" s="80"/>
    </row>
    <row r="28" spans="1:7" ht="60" customHeight="1" x14ac:dyDescent="0.35">
      <c r="A28" s="76"/>
      <c r="B28" s="77"/>
      <c r="C28" s="78"/>
      <c r="D28" s="77"/>
      <c r="E28" s="80"/>
    </row>
    <row r="29" spans="1:7" ht="60" customHeight="1" x14ac:dyDescent="0.35">
      <c r="A29" s="76"/>
      <c r="B29" s="77"/>
      <c r="C29" s="78"/>
      <c r="D29" s="77"/>
      <c r="E29" s="80"/>
    </row>
    <row r="30" spans="1:7" ht="60" customHeight="1" x14ac:dyDescent="0.35">
      <c r="A30" s="76"/>
      <c r="B30" s="77"/>
      <c r="C30" s="78"/>
      <c r="D30" s="77"/>
      <c r="E30" s="80"/>
    </row>
    <row r="31" spans="1:7" ht="60" customHeight="1" x14ac:dyDescent="0.35">
      <c r="A31" s="76"/>
      <c r="B31" s="77"/>
      <c r="C31" s="78"/>
      <c r="D31" s="77"/>
      <c r="E31" s="80"/>
    </row>
    <row r="32" spans="1:7" ht="60" customHeight="1" x14ac:dyDescent="0.35">
      <c r="A32" s="76"/>
      <c r="B32" s="77"/>
      <c r="C32" s="78"/>
      <c r="D32" s="77"/>
      <c r="E32" s="80"/>
    </row>
    <row r="33" spans="1:5" ht="60" customHeight="1" x14ac:dyDescent="0.35">
      <c r="A33" s="76"/>
      <c r="B33" s="77"/>
      <c r="C33" s="78"/>
      <c r="D33" s="77"/>
      <c r="E33" s="80"/>
    </row>
    <row r="34" spans="1:5" ht="60" customHeight="1" x14ac:dyDescent="0.35">
      <c r="A34" s="76"/>
      <c r="B34" s="77"/>
      <c r="C34" s="78"/>
      <c r="D34" s="77"/>
      <c r="E34" s="80"/>
    </row>
    <row r="35" spans="1:5" ht="60" customHeight="1" x14ac:dyDescent="0.35">
      <c r="A35" s="76"/>
      <c r="B35" s="77"/>
      <c r="C35" s="78"/>
      <c r="D35" s="77"/>
      <c r="E35" s="80"/>
    </row>
    <row r="36" spans="1:5" ht="60" customHeight="1" x14ac:dyDescent="0.35">
      <c r="A36" s="76"/>
      <c r="B36" s="77"/>
      <c r="C36" s="81"/>
      <c r="D36" s="82"/>
      <c r="E36" s="70"/>
    </row>
    <row r="37" spans="1:5" ht="60" customHeight="1" x14ac:dyDescent="0.35">
      <c r="A37" s="76"/>
      <c r="B37" s="77"/>
      <c r="C37" s="78"/>
      <c r="D37" s="77"/>
      <c r="E37" s="80"/>
    </row>
    <row r="38" spans="1:5" ht="60" customHeight="1" x14ac:dyDescent="0.35">
      <c r="A38" s="76"/>
      <c r="B38" s="77"/>
      <c r="C38" s="78"/>
      <c r="D38" s="77"/>
      <c r="E38" s="80"/>
    </row>
    <row r="39" spans="1:5" ht="60" customHeight="1" x14ac:dyDescent="0.35">
      <c r="A39" s="76"/>
      <c r="B39" s="77"/>
      <c r="C39" s="78"/>
      <c r="D39" s="77"/>
      <c r="E39" s="80"/>
    </row>
    <row r="40" spans="1:5" ht="60" customHeight="1" x14ac:dyDescent="0.35">
      <c r="A40" s="76"/>
      <c r="B40" s="77"/>
      <c r="C40" s="78"/>
      <c r="D40" s="77"/>
      <c r="E40" s="80"/>
    </row>
    <row r="41" spans="1:5" x14ac:dyDescent="0.35">
      <c r="A41" s="52"/>
      <c r="B41" s="51"/>
      <c r="C41" s="51"/>
      <c r="D41" s="156"/>
      <c r="E41" s="156"/>
    </row>
  </sheetData>
  <sheetProtection algorithmName="SHA-512" hashValue="9QvQfqfi3Df4GJz2AQ736i2Ni7OhJXRDU2oAFuuB3/6ZKuNcvsancHoUmWLwrxPIDk7/FhHlY8OQNGuhzP/i2Q==" saltValue="7GZvAahjRH4Fktf/S/4A5A==" spinCount="100000" sheet="1" formatCells="0" formatColumns="0" formatRows="0" selectLockedCells="1"/>
  <mergeCells count="13">
    <mergeCell ref="A4:D8"/>
    <mergeCell ref="I3:J3"/>
    <mergeCell ref="G3:H3"/>
    <mergeCell ref="I8:J8"/>
    <mergeCell ref="I7:J7"/>
    <mergeCell ref="I6:J6"/>
    <mergeCell ref="I5:J5"/>
    <mergeCell ref="I4:J4"/>
    <mergeCell ref="G8:H8"/>
    <mergeCell ref="G7:H7"/>
    <mergeCell ref="G6:H6"/>
    <mergeCell ref="G5:H5"/>
    <mergeCell ref="G4:H4"/>
  </mergeCells>
  <phoneticPr fontId="9"/>
  <dataValidations count="1">
    <dataValidation imeMode="off" allowBlank="1" showInputMessage="1" showErrorMessage="1" prompt="半角数字 YYYY/M/Dで入力" sqref="A12:A40" xr:uid="{F8271715-12EA-4A99-A0F1-979EE4CED6F2}"/>
  </dataValidations>
  <printOptions horizontalCentered="1"/>
  <pageMargins left="0.59055118110236227" right="0.59055118110236227" top="0.59055118110236227" bottom="0.39370078740157483" header="0.19685039370078741" footer="0.19685039370078741"/>
  <pageSetup paperSize="9" scale="86" fitToHeight="0" orientation="portrait" r:id="rId1"/>
  <headerFooter>
    <oddHeader>&amp;C&amp;10&amp;F</oddHeader>
    <oddFooter>&amp;C&amp;P/&amp;N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2AFD824-009D-4122-BB2F-4BE8E68C9B2F}">
          <x14:formula1>
            <xm:f>隠しシート!$B$244:$B$252</xm:f>
          </x14:formula1>
          <xm:sqref>B12:B40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8E438-00A8-453D-BFEC-B68955DC37E8}">
  <sheetPr codeName="Sheet10"/>
  <dimension ref="A1:T256"/>
  <sheetViews>
    <sheetView showGridLines="0" zoomScaleNormal="100" workbookViewId="0">
      <selection sqref="A1:D1"/>
    </sheetView>
  </sheetViews>
  <sheetFormatPr defaultColWidth="8.85546875" defaultRowHeight="13.5" x14ac:dyDescent="0.35"/>
  <cols>
    <col min="1" max="1" width="16.35546875" style="11" customWidth="1"/>
    <col min="2" max="2" width="32.35546875" style="11" customWidth="1"/>
    <col min="3" max="3" width="17.85546875" style="11" bestFit="1" customWidth="1"/>
    <col min="4" max="4" width="6.42578125" style="11" customWidth="1"/>
    <col min="5" max="5" width="17.140625" style="1" customWidth="1"/>
    <col min="6" max="6" width="9.5703125" style="1" bestFit="1" customWidth="1"/>
    <col min="7" max="7" width="12.85546875" style="1" customWidth="1"/>
    <col min="8" max="8" width="7.640625" style="32" bestFit="1" customWidth="1"/>
    <col min="9" max="16" width="2.2109375" style="32" bestFit="1" customWidth="1"/>
    <col min="17" max="19" width="3.140625" style="32" bestFit="1" customWidth="1"/>
    <col min="20" max="20" width="3.140625" style="1" bestFit="1" customWidth="1"/>
    <col min="21" max="16384" width="8.85546875" style="1"/>
  </cols>
  <sheetData>
    <row r="1" spans="1:20" ht="39" customHeight="1" x14ac:dyDescent="0.35">
      <c r="A1" s="542" t="s">
        <v>89</v>
      </c>
      <c r="B1" s="542"/>
      <c r="C1" s="542"/>
      <c r="D1" s="542"/>
      <c r="F1" s="543" t="s">
        <v>91</v>
      </c>
      <c r="G1" s="543"/>
      <c r="H1" s="543"/>
      <c r="I1" s="543"/>
      <c r="J1" s="543"/>
      <c r="K1" s="543"/>
      <c r="L1" s="543"/>
      <c r="M1" s="543"/>
      <c r="N1" s="543"/>
      <c r="O1" s="543"/>
      <c r="P1" s="543"/>
      <c r="Q1" s="543"/>
      <c r="R1" s="543"/>
      <c r="S1" s="543"/>
      <c r="T1" s="543"/>
    </row>
    <row r="2" spans="1:20" x14ac:dyDescent="0.35">
      <c r="A2" s="43" t="s">
        <v>362</v>
      </c>
      <c r="B2" s="23" t="s">
        <v>50</v>
      </c>
      <c r="C2" s="23" t="s">
        <v>52</v>
      </c>
      <c r="D2" s="23" t="s">
        <v>53</v>
      </c>
      <c r="H2" s="32">
        <v>1</v>
      </c>
      <c r="I2" s="32">
        <v>2</v>
      </c>
      <c r="J2" s="32">
        <v>3</v>
      </c>
      <c r="K2" s="32">
        <v>4</v>
      </c>
      <c r="L2" s="32">
        <v>5</v>
      </c>
      <c r="M2" s="32">
        <v>6</v>
      </c>
      <c r="N2" s="32">
        <v>7</v>
      </c>
      <c r="O2" s="32">
        <v>8</v>
      </c>
      <c r="P2" s="32">
        <v>9</v>
      </c>
      <c r="Q2" s="32">
        <v>10</v>
      </c>
      <c r="R2" s="32">
        <v>11</v>
      </c>
      <c r="S2" s="32">
        <v>12</v>
      </c>
      <c r="T2" s="32">
        <v>13</v>
      </c>
    </row>
    <row r="3" spans="1:20" ht="15.75" customHeight="1" x14ac:dyDescent="0.35">
      <c r="A3" s="43"/>
      <c r="B3" s="43" t="s">
        <v>22</v>
      </c>
      <c r="C3" s="34">
        <f ca="1">SUMIF('3)参加者4)実施体制'!$B$5:$L$54,B3,'3)参加者4)実施体制'!$L$5:$L$54)</f>
        <v>0</v>
      </c>
      <c r="D3" s="23" t="str">
        <f ca="1">IF(C3&gt;0,"※選択してください："&amp;C3&amp;"人　","")</f>
        <v/>
      </c>
      <c r="F3" s="1" t="s">
        <v>75</v>
      </c>
      <c r="G3" s="35" t="str">
        <f>'1)実施機関概要'!C35</f>
        <v>(半角数字 13桁)</v>
      </c>
      <c r="H3" s="32" t="e">
        <f>VALUE(MID($G$3,H$2,1))</f>
        <v>#VALUE!</v>
      </c>
      <c r="I3" s="32" t="str">
        <f>MID($G$3,I$2,1)</f>
        <v>半</v>
      </c>
      <c r="J3" s="32" t="str">
        <f t="shared" ref="J3:T3" si="0">MID($G$3,J$2,1)</f>
        <v>角</v>
      </c>
      <c r="K3" s="32" t="str">
        <f t="shared" si="0"/>
        <v>数</v>
      </c>
      <c r="L3" s="32" t="str">
        <f t="shared" si="0"/>
        <v>字</v>
      </c>
      <c r="M3" s="32" t="str">
        <f t="shared" si="0"/>
        <v xml:space="preserve"> </v>
      </c>
      <c r="N3" s="32" t="str">
        <f t="shared" si="0"/>
        <v>1</v>
      </c>
      <c r="O3" s="32" t="str">
        <f t="shared" si="0"/>
        <v>3</v>
      </c>
      <c r="P3" s="32" t="str">
        <f t="shared" si="0"/>
        <v>桁</v>
      </c>
      <c r="Q3" s="32" t="str">
        <f t="shared" si="0"/>
        <v>)</v>
      </c>
      <c r="R3" s="32" t="str">
        <f t="shared" si="0"/>
        <v/>
      </c>
      <c r="S3" s="32" t="str">
        <f t="shared" si="0"/>
        <v/>
      </c>
      <c r="T3" s="32" t="str">
        <f t="shared" si="0"/>
        <v/>
      </c>
    </row>
    <row r="4" spans="1:20" x14ac:dyDescent="0.35">
      <c r="A4" s="43" t="s">
        <v>164</v>
      </c>
      <c r="B4" s="43" t="s">
        <v>164</v>
      </c>
      <c r="C4" s="34">
        <f ca="1">SUMIF('3)参加者4)実施体制'!$B$5:$L$54,B4,'3)参加者4)実施体制'!$L$5:$L$54)</f>
        <v>0</v>
      </c>
      <c r="D4" s="23" t="str">
        <f ca="1">IF(C4&gt;0,B4&amp;"："&amp;C4&amp;"人","")</f>
        <v/>
      </c>
      <c r="F4" s="1" t="s">
        <v>77</v>
      </c>
      <c r="G4" s="1" t="e">
        <f>I3+K3+M3+O3+Q3+S3</f>
        <v>#VALUE!</v>
      </c>
    </row>
    <row r="5" spans="1:20" x14ac:dyDescent="0.35">
      <c r="A5" s="43" t="s">
        <v>165</v>
      </c>
      <c r="B5" s="25" t="s">
        <v>165</v>
      </c>
      <c r="C5" s="34">
        <f ca="1">SUMIF('3)参加者4)実施体制'!$B$5:$L$54,B5,'3)参加者4)実施体制'!$L$5:$L$54)</f>
        <v>0</v>
      </c>
      <c r="D5" s="43" t="str">
        <f t="shared" ref="D5:D68" ca="1" si="1">IF(C5&gt;0,B5&amp;"："&amp;C5&amp;"人","")</f>
        <v/>
      </c>
      <c r="F5" s="1" t="s">
        <v>76</v>
      </c>
      <c r="G5" s="1" t="e">
        <f>J3+L3+N3+P3+R3+T3</f>
        <v>#VALUE!</v>
      </c>
    </row>
    <row r="6" spans="1:20" x14ac:dyDescent="0.35">
      <c r="A6" s="43" t="s">
        <v>166</v>
      </c>
      <c r="B6" s="25" t="s">
        <v>166</v>
      </c>
      <c r="C6" s="34">
        <f ca="1">SUMIF('3)参加者4)実施体制'!$B$5:$L$54,B6,'3)参加者4)実施体制'!$L$5:$L$54)</f>
        <v>0</v>
      </c>
      <c r="D6" s="43" t="str">
        <f t="shared" ca="1" si="1"/>
        <v/>
      </c>
      <c r="F6" s="1" t="s">
        <v>78</v>
      </c>
      <c r="G6" s="33" t="e">
        <f>IF(MID(TEXT(((G4*2)+G5)/9,"@"),3,1)="",0,MID(TEXT(((G4*2)+G5)/9,"@"),3,1))</f>
        <v>#VALUE!</v>
      </c>
    </row>
    <row r="7" spans="1:20" x14ac:dyDescent="0.35">
      <c r="A7" s="43" t="s">
        <v>167</v>
      </c>
      <c r="B7" s="25" t="s">
        <v>167</v>
      </c>
      <c r="C7" s="34">
        <f ca="1">SUMIF('3)参加者4)実施体制'!$B$5:$L$54,B7,'3)参加者4)実施体制'!$L$5:$L$54)</f>
        <v>0</v>
      </c>
      <c r="D7" s="43" t="str">
        <f t="shared" ca="1" si="1"/>
        <v/>
      </c>
      <c r="F7" s="1" t="s">
        <v>79</v>
      </c>
      <c r="G7" s="1" t="e">
        <f>VALUE(P2-G6)</f>
        <v>#VALUE!</v>
      </c>
    </row>
    <row r="8" spans="1:20" x14ac:dyDescent="0.35">
      <c r="A8" s="43" t="s">
        <v>168</v>
      </c>
      <c r="B8" s="25" t="s">
        <v>371</v>
      </c>
      <c r="C8" s="34">
        <f ca="1">SUMIF('3)参加者4)実施体制'!$B$5:$L$54,B8,'3)参加者4)実施体制'!$L$5:$L$54)</f>
        <v>0</v>
      </c>
      <c r="D8" s="43" t="str">
        <f t="shared" ca="1" si="1"/>
        <v/>
      </c>
      <c r="G8" s="32" t="e">
        <f>IF(VALUE(G7)=0,"",IF(VALUE(G7)=VALUE(H3),"○","×"))</f>
        <v>#VALUE!</v>
      </c>
    </row>
    <row r="9" spans="1:20" x14ac:dyDescent="0.35">
      <c r="A9" s="43" t="s">
        <v>169</v>
      </c>
      <c r="B9" s="25" t="s">
        <v>170</v>
      </c>
      <c r="C9" s="34">
        <f ca="1">SUMIF('3)参加者4)実施体制'!$B$5:$L$54,B9,'3)参加者4)実施体制'!$L$5:$L$54)</f>
        <v>0</v>
      </c>
      <c r="D9" s="43" t="str">
        <f t="shared" ca="1" si="1"/>
        <v/>
      </c>
      <c r="S9" s="1"/>
    </row>
    <row r="10" spans="1:20" x14ac:dyDescent="0.35">
      <c r="A10" s="43" t="s">
        <v>171</v>
      </c>
      <c r="B10" s="25" t="s">
        <v>171</v>
      </c>
      <c r="C10" s="34">
        <f ca="1">SUMIF('3)参加者4)実施体制'!$B$5:$L$54,B10,'3)参加者4)実施体制'!$L$5:$L$54)</f>
        <v>0</v>
      </c>
      <c r="D10" s="43" t="str">
        <f t="shared" ca="1" si="1"/>
        <v/>
      </c>
      <c r="G10" s="92" t="str">
        <f ca="1">_xlfn.TEXTJOIN(",　",TRUE,$D$4:$D$200)</f>
        <v/>
      </c>
    </row>
    <row r="11" spans="1:20" x14ac:dyDescent="0.35">
      <c r="A11" s="43" t="s">
        <v>172</v>
      </c>
      <c r="B11" s="43" t="s">
        <v>172</v>
      </c>
      <c r="C11" s="34">
        <f ca="1">SUMIF('3)参加者4)実施体制'!$B$5:$L$54,B11,'3)参加者4)実施体制'!$L$5:$L$54)</f>
        <v>0</v>
      </c>
      <c r="D11" s="43" t="str">
        <f t="shared" ca="1" si="1"/>
        <v/>
      </c>
    </row>
    <row r="12" spans="1:20" x14ac:dyDescent="0.35">
      <c r="A12" s="43" t="s">
        <v>173</v>
      </c>
      <c r="B12" s="25" t="s">
        <v>173</v>
      </c>
      <c r="C12" s="34">
        <f ca="1">SUMIF('3)参加者4)実施体制'!$B$5:$L$54,B12,'3)参加者4)実施体制'!$L$5:$L$54)</f>
        <v>0</v>
      </c>
      <c r="D12" s="43" t="str">
        <f t="shared" ca="1" si="1"/>
        <v/>
      </c>
      <c r="T12" s="32"/>
    </row>
    <row r="13" spans="1:20" x14ac:dyDescent="0.35">
      <c r="A13" s="43" t="s">
        <v>174</v>
      </c>
      <c r="B13" s="25" t="s">
        <v>174</v>
      </c>
      <c r="C13" s="34">
        <f ca="1">SUMIF('3)参加者4)実施体制'!$B$5:$L$54,B13,'3)参加者4)実施体制'!$L$5:$L$54)</f>
        <v>0</v>
      </c>
      <c r="D13" s="43" t="str">
        <f t="shared" ca="1" si="1"/>
        <v/>
      </c>
      <c r="G13" s="35"/>
      <c r="T13" s="32"/>
    </row>
    <row r="14" spans="1:20" x14ac:dyDescent="0.35">
      <c r="A14" s="43" t="s">
        <v>175</v>
      </c>
      <c r="B14" s="24" t="s">
        <v>175</v>
      </c>
      <c r="C14" s="34">
        <f ca="1">SUMIF('3)参加者4)実施体制'!$B$5:$L$54,B14,'3)参加者4)実施体制'!$L$5:$L$54)</f>
        <v>0</v>
      </c>
      <c r="D14" s="43" t="str">
        <f t="shared" ca="1" si="1"/>
        <v/>
      </c>
    </row>
    <row r="15" spans="1:20" x14ac:dyDescent="0.35">
      <c r="A15" s="43" t="s">
        <v>176</v>
      </c>
      <c r="B15" s="25" t="s">
        <v>176</v>
      </c>
      <c r="C15" s="34">
        <f ca="1">SUMIF('3)参加者4)実施体制'!$B$5:$L$54,B15,'3)参加者4)実施体制'!$L$5:$L$54)</f>
        <v>0</v>
      </c>
      <c r="D15" s="43" t="str">
        <f t="shared" ca="1" si="1"/>
        <v/>
      </c>
    </row>
    <row r="16" spans="1:20" x14ac:dyDescent="0.35">
      <c r="A16" s="43" t="s">
        <v>177</v>
      </c>
      <c r="B16" s="25" t="s">
        <v>177</v>
      </c>
      <c r="C16" s="34">
        <f ca="1">SUMIF('3)参加者4)実施体制'!$B$5:$L$54,B16,'3)参加者4)実施体制'!$L$5:$L$54)</f>
        <v>0</v>
      </c>
      <c r="D16" s="43" t="str">
        <f t="shared" ca="1" si="1"/>
        <v/>
      </c>
      <c r="G16" s="33"/>
    </row>
    <row r="17" spans="1:7" x14ac:dyDescent="0.35">
      <c r="A17" s="43" t="s">
        <v>178</v>
      </c>
      <c r="B17" s="25" t="s">
        <v>178</v>
      </c>
      <c r="C17" s="34">
        <f ca="1">SUMIF('3)参加者4)実施体制'!$B$5:$L$54,B17,'3)参加者4)実施体制'!$L$5:$L$54)</f>
        <v>0</v>
      </c>
      <c r="D17" s="43" t="str">
        <f t="shared" ca="1" si="1"/>
        <v/>
      </c>
    </row>
    <row r="18" spans="1:7" x14ac:dyDescent="0.35">
      <c r="A18" s="43" t="s">
        <v>179</v>
      </c>
      <c r="B18" s="25" t="s">
        <v>179</v>
      </c>
      <c r="C18" s="34">
        <f ca="1">SUMIF('3)参加者4)実施体制'!$B$5:$L$54,B18,'3)参加者4)実施体制'!$L$5:$L$54)</f>
        <v>0</v>
      </c>
      <c r="D18" s="43" t="str">
        <f t="shared" ca="1" si="1"/>
        <v/>
      </c>
      <c r="G18" s="32"/>
    </row>
    <row r="19" spans="1:7" x14ac:dyDescent="0.35">
      <c r="A19" s="43" t="s">
        <v>180</v>
      </c>
      <c r="B19" s="25" t="s">
        <v>180</v>
      </c>
      <c r="C19" s="34">
        <f ca="1">SUMIF('3)参加者4)実施体制'!$B$5:$L$54,B19,'3)参加者4)実施体制'!$L$5:$L$54)</f>
        <v>0</v>
      </c>
      <c r="D19" s="43" t="str">
        <f t="shared" ca="1" si="1"/>
        <v/>
      </c>
    </row>
    <row r="20" spans="1:7" x14ac:dyDescent="0.35">
      <c r="A20" s="43" t="s">
        <v>181</v>
      </c>
      <c r="B20" s="25" t="s">
        <v>181</v>
      </c>
      <c r="C20" s="34">
        <f ca="1">SUMIF('3)参加者4)実施体制'!$B$5:$L$54,B20,'3)参加者4)実施体制'!$L$5:$L$54)</f>
        <v>0</v>
      </c>
      <c r="D20" s="43" t="str">
        <f t="shared" ca="1" si="1"/>
        <v/>
      </c>
    </row>
    <row r="21" spans="1:7" x14ac:dyDescent="0.35">
      <c r="A21" s="43" t="s">
        <v>182</v>
      </c>
      <c r="B21" s="25" t="s">
        <v>182</v>
      </c>
      <c r="C21" s="34">
        <f ca="1">SUMIF('3)参加者4)実施体制'!$B$5:$L$54,B21,'3)参加者4)実施体制'!$L$5:$L$54)</f>
        <v>0</v>
      </c>
      <c r="D21" s="43" t="str">
        <f t="shared" ca="1" si="1"/>
        <v/>
      </c>
    </row>
    <row r="22" spans="1:7" x14ac:dyDescent="0.35">
      <c r="A22" s="43" t="s">
        <v>183</v>
      </c>
      <c r="B22" s="25" t="s">
        <v>183</v>
      </c>
      <c r="C22" s="34">
        <f ca="1">SUMIF('3)参加者4)実施体制'!$B$5:$L$54,B22,'3)参加者4)実施体制'!$L$5:$L$54)</f>
        <v>0</v>
      </c>
      <c r="D22" s="43" t="str">
        <f t="shared" ca="1" si="1"/>
        <v/>
      </c>
    </row>
    <row r="23" spans="1:7" x14ac:dyDescent="0.35">
      <c r="A23" s="43" t="s">
        <v>184</v>
      </c>
      <c r="B23" s="43" t="s">
        <v>184</v>
      </c>
      <c r="C23" s="34">
        <f ca="1">SUMIF('3)参加者4)実施体制'!$B$5:$L$54,B23,'3)参加者4)実施体制'!$L$5:$L$54)</f>
        <v>0</v>
      </c>
      <c r="D23" s="43" t="str">
        <f t="shared" ca="1" si="1"/>
        <v/>
      </c>
    </row>
    <row r="24" spans="1:7" x14ac:dyDescent="0.35">
      <c r="A24" s="43" t="s">
        <v>185</v>
      </c>
      <c r="B24" s="25" t="s">
        <v>185</v>
      </c>
      <c r="C24" s="34">
        <f ca="1">SUMIF('3)参加者4)実施体制'!$B$5:$L$54,B24,'3)参加者4)実施体制'!$L$5:$L$54)</f>
        <v>0</v>
      </c>
      <c r="D24" s="43" t="str">
        <f t="shared" ca="1" si="1"/>
        <v/>
      </c>
    </row>
    <row r="25" spans="1:7" x14ac:dyDescent="0.35">
      <c r="A25" s="43" t="s">
        <v>186</v>
      </c>
      <c r="B25" s="25" t="s">
        <v>186</v>
      </c>
      <c r="C25" s="34">
        <f ca="1">SUMIF('3)参加者4)実施体制'!$B$5:$L$54,B25,'3)参加者4)実施体制'!$L$5:$L$54)</f>
        <v>0</v>
      </c>
      <c r="D25" s="43" t="str">
        <f t="shared" ca="1" si="1"/>
        <v/>
      </c>
    </row>
    <row r="26" spans="1:7" x14ac:dyDescent="0.35">
      <c r="A26" s="43" t="s">
        <v>187</v>
      </c>
      <c r="B26" s="25" t="s">
        <v>187</v>
      </c>
      <c r="C26" s="34">
        <f ca="1">SUMIF('3)参加者4)実施体制'!$B$5:$L$54,B26,'3)参加者4)実施体制'!$L$5:$L$54)</f>
        <v>0</v>
      </c>
      <c r="D26" s="43" t="str">
        <f t="shared" ca="1" si="1"/>
        <v/>
      </c>
    </row>
    <row r="27" spans="1:7" x14ac:dyDescent="0.35">
      <c r="A27" s="43" t="s">
        <v>188</v>
      </c>
      <c r="B27" s="25" t="s">
        <v>188</v>
      </c>
      <c r="C27" s="34">
        <f ca="1">SUMIF('3)参加者4)実施体制'!$B$5:$L$54,B27,'3)参加者4)実施体制'!$L$5:$L$54)</f>
        <v>0</v>
      </c>
      <c r="D27" s="43" t="str">
        <f t="shared" ca="1" si="1"/>
        <v/>
      </c>
    </row>
    <row r="28" spans="1:7" x14ac:dyDescent="0.35">
      <c r="A28" s="43" t="s">
        <v>189</v>
      </c>
      <c r="B28" s="25" t="s">
        <v>190</v>
      </c>
      <c r="C28" s="34">
        <f ca="1">SUMIF('3)参加者4)実施体制'!$B$5:$L$54,B28,'3)参加者4)実施体制'!$L$5:$L$54)</f>
        <v>0</v>
      </c>
      <c r="D28" s="43" t="str">
        <f t="shared" ca="1" si="1"/>
        <v/>
      </c>
    </row>
    <row r="29" spans="1:7" x14ac:dyDescent="0.35">
      <c r="A29" s="43" t="s">
        <v>191</v>
      </c>
      <c r="B29" s="25" t="s">
        <v>191</v>
      </c>
      <c r="C29" s="34">
        <f ca="1">SUMIF('3)参加者4)実施体制'!$B$5:$L$54,B29,'3)参加者4)実施体制'!$L$5:$L$54)</f>
        <v>0</v>
      </c>
      <c r="D29" s="43" t="str">
        <f t="shared" ca="1" si="1"/>
        <v/>
      </c>
    </row>
    <row r="30" spans="1:7" x14ac:dyDescent="0.35">
      <c r="A30" s="43" t="s">
        <v>192</v>
      </c>
      <c r="B30" s="24" t="s">
        <v>192</v>
      </c>
      <c r="C30" s="34">
        <f ca="1">SUMIF('3)参加者4)実施体制'!$B$5:$L$54,B30,'3)参加者4)実施体制'!$L$5:$L$54)</f>
        <v>0</v>
      </c>
      <c r="D30" s="43" t="str">
        <f t="shared" ca="1" si="1"/>
        <v/>
      </c>
    </row>
    <row r="31" spans="1:7" x14ac:dyDescent="0.35">
      <c r="A31" s="43" t="s">
        <v>193</v>
      </c>
      <c r="B31" s="25" t="s">
        <v>193</v>
      </c>
      <c r="C31" s="34">
        <f ca="1">SUMIF('3)参加者4)実施体制'!$B$5:$L$54,B31,'3)参加者4)実施体制'!$L$5:$L$54)</f>
        <v>0</v>
      </c>
      <c r="D31" s="43" t="str">
        <f t="shared" ca="1" si="1"/>
        <v/>
      </c>
    </row>
    <row r="32" spans="1:7" x14ac:dyDescent="0.35">
      <c r="A32" s="43" t="s">
        <v>194</v>
      </c>
      <c r="B32" s="25" t="s">
        <v>194</v>
      </c>
      <c r="C32" s="34">
        <f ca="1">SUMIF('3)参加者4)実施体制'!$B$5:$L$54,B32,'3)参加者4)実施体制'!$L$5:$L$54)</f>
        <v>0</v>
      </c>
      <c r="D32" s="43" t="str">
        <f t="shared" ca="1" si="1"/>
        <v/>
      </c>
    </row>
    <row r="33" spans="1:4" x14ac:dyDescent="0.35">
      <c r="A33" s="43" t="s">
        <v>195</v>
      </c>
      <c r="B33" s="25" t="s">
        <v>195</v>
      </c>
      <c r="C33" s="34">
        <f ca="1">SUMIF('3)参加者4)実施体制'!$B$5:$L$54,B33,'3)参加者4)実施体制'!$L$5:$L$54)</f>
        <v>0</v>
      </c>
      <c r="D33" s="43" t="str">
        <f t="shared" ca="1" si="1"/>
        <v/>
      </c>
    </row>
    <row r="34" spans="1:4" x14ac:dyDescent="0.35">
      <c r="A34" s="43" t="s">
        <v>196</v>
      </c>
      <c r="B34" s="25" t="s">
        <v>196</v>
      </c>
      <c r="C34" s="34">
        <f ca="1">SUMIF('3)参加者4)実施体制'!$B$5:$L$54,B34,'3)参加者4)実施体制'!$L$5:$L$54)</f>
        <v>0</v>
      </c>
      <c r="D34" s="43" t="str">
        <f t="shared" ca="1" si="1"/>
        <v/>
      </c>
    </row>
    <row r="35" spans="1:4" x14ac:dyDescent="0.35">
      <c r="A35" s="43" t="s">
        <v>197</v>
      </c>
      <c r="B35" s="43" t="s">
        <v>197</v>
      </c>
      <c r="C35" s="34">
        <f ca="1">SUMIF('3)参加者4)実施体制'!$B$5:$L$54,B35,'3)参加者4)実施体制'!$L$5:$L$54)</f>
        <v>0</v>
      </c>
      <c r="D35" s="43" t="str">
        <f t="shared" ca="1" si="1"/>
        <v/>
      </c>
    </row>
    <row r="36" spans="1:4" x14ac:dyDescent="0.35">
      <c r="A36" s="43" t="s">
        <v>198</v>
      </c>
      <c r="B36" s="25" t="s">
        <v>198</v>
      </c>
      <c r="C36" s="34">
        <f ca="1">SUMIF('3)参加者4)実施体制'!$B$5:$L$54,B36,'3)参加者4)実施体制'!$L$5:$L$54)</f>
        <v>0</v>
      </c>
      <c r="D36" s="43" t="str">
        <f t="shared" ca="1" si="1"/>
        <v/>
      </c>
    </row>
    <row r="37" spans="1:4" x14ac:dyDescent="0.35">
      <c r="A37" s="43" t="s">
        <v>199</v>
      </c>
      <c r="B37" s="25" t="s">
        <v>199</v>
      </c>
      <c r="C37" s="34">
        <f ca="1">SUMIF('3)参加者4)実施体制'!$B$5:$L$54,B37,'3)参加者4)実施体制'!$L$5:$L$54)</f>
        <v>0</v>
      </c>
      <c r="D37" s="43" t="str">
        <f t="shared" ca="1" si="1"/>
        <v/>
      </c>
    </row>
    <row r="38" spans="1:4" x14ac:dyDescent="0.35">
      <c r="A38" s="43" t="s">
        <v>200</v>
      </c>
      <c r="B38" s="43" t="s">
        <v>200</v>
      </c>
      <c r="C38" s="34">
        <f ca="1">SUMIF('3)参加者4)実施体制'!$B$5:$L$54,B38,'3)参加者4)実施体制'!$L$5:$L$54)</f>
        <v>0</v>
      </c>
      <c r="D38" s="43" t="str">
        <f t="shared" ca="1" si="1"/>
        <v/>
      </c>
    </row>
    <row r="39" spans="1:4" x14ac:dyDescent="0.35">
      <c r="A39" s="43" t="s">
        <v>201</v>
      </c>
      <c r="B39" s="25" t="s">
        <v>201</v>
      </c>
      <c r="C39" s="34">
        <f ca="1">SUMIF('3)参加者4)実施体制'!$B$5:$L$54,B39,'3)参加者4)実施体制'!$L$5:$L$54)</f>
        <v>0</v>
      </c>
      <c r="D39" s="43" t="str">
        <f t="shared" ca="1" si="1"/>
        <v/>
      </c>
    </row>
    <row r="40" spans="1:4" x14ac:dyDescent="0.35">
      <c r="A40" s="43" t="s">
        <v>202</v>
      </c>
      <c r="B40" s="25" t="s">
        <v>202</v>
      </c>
      <c r="C40" s="34">
        <f ca="1">SUMIF('3)参加者4)実施体制'!$B$5:$L$54,B40,'3)参加者4)実施体制'!$L$5:$L$54)</f>
        <v>0</v>
      </c>
      <c r="D40" s="43" t="str">
        <f t="shared" ca="1" si="1"/>
        <v/>
      </c>
    </row>
    <row r="41" spans="1:4" x14ac:dyDescent="0.35">
      <c r="A41" s="43" t="s">
        <v>203</v>
      </c>
      <c r="B41" s="25" t="s">
        <v>203</v>
      </c>
      <c r="C41" s="34">
        <f ca="1">SUMIF('3)参加者4)実施体制'!$B$5:$L$54,B41,'3)参加者4)実施体制'!$L$5:$L$54)</f>
        <v>0</v>
      </c>
      <c r="D41" s="43" t="str">
        <f t="shared" ca="1" si="1"/>
        <v/>
      </c>
    </row>
    <row r="42" spans="1:4" x14ac:dyDescent="0.35">
      <c r="A42" s="43" t="s">
        <v>204</v>
      </c>
      <c r="B42" s="25" t="s">
        <v>204</v>
      </c>
      <c r="C42" s="34">
        <f ca="1">SUMIF('3)参加者4)実施体制'!$B$5:$L$54,B42,'3)参加者4)実施体制'!$L$5:$L$54)</f>
        <v>0</v>
      </c>
      <c r="D42" s="43" t="str">
        <f t="shared" ca="1" si="1"/>
        <v/>
      </c>
    </row>
    <row r="43" spans="1:4" x14ac:dyDescent="0.35">
      <c r="A43" s="43" t="s">
        <v>205</v>
      </c>
      <c r="B43" s="25" t="s">
        <v>205</v>
      </c>
      <c r="C43" s="34">
        <f ca="1">SUMIF('3)参加者4)実施体制'!$B$5:$L$54,B43,'3)参加者4)実施体制'!$L$5:$L$54)</f>
        <v>0</v>
      </c>
      <c r="D43" s="43" t="str">
        <f t="shared" ca="1" si="1"/>
        <v/>
      </c>
    </row>
    <row r="44" spans="1:4" x14ac:dyDescent="0.35">
      <c r="A44" s="43" t="s">
        <v>206</v>
      </c>
      <c r="B44" s="25" t="s">
        <v>206</v>
      </c>
      <c r="C44" s="34">
        <f ca="1">SUMIF('3)参加者4)実施体制'!$B$5:$L$54,B44,'3)参加者4)実施体制'!$L$5:$L$54)</f>
        <v>0</v>
      </c>
      <c r="D44" s="43" t="str">
        <f t="shared" ca="1" si="1"/>
        <v/>
      </c>
    </row>
    <row r="45" spans="1:4" x14ac:dyDescent="0.35">
      <c r="A45" s="43" t="s">
        <v>207</v>
      </c>
      <c r="B45" s="25" t="s">
        <v>207</v>
      </c>
      <c r="C45" s="34">
        <f ca="1">SUMIF('3)参加者4)実施体制'!$B$5:$L$54,B45,'3)参加者4)実施体制'!$L$5:$L$54)</f>
        <v>0</v>
      </c>
      <c r="D45" s="43" t="str">
        <f t="shared" ca="1" si="1"/>
        <v/>
      </c>
    </row>
    <row r="46" spans="1:4" x14ac:dyDescent="0.35">
      <c r="A46" s="43" t="s">
        <v>208</v>
      </c>
      <c r="B46" s="25" t="s">
        <v>208</v>
      </c>
      <c r="C46" s="34">
        <f ca="1">SUMIF('3)参加者4)実施体制'!$B$5:$L$54,B46,'3)参加者4)実施体制'!$L$5:$L$54)</f>
        <v>0</v>
      </c>
      <c r="D46" s="43" t="str">
        <f t="shared" ca="1" si="1"/>
        <v/>
      </c>
    </row>
    <row r="47" spans="1:4" x14ac:dyDescent="0.35">
      <c r="A47" s="43" t="s">
        <v>209</v>
      </c>
      <c r="B47" s="25" t="s">
        <v>209</v>
      </c>
      <c r="C47" s="34">
        <f ca="1">SUMIF('3)参加者4)実施体制'!$B$5:$L$54,B47,'3)参加者4)実施体制'!$L$5:$L$54)</f>
        <v>0</v>
      </c>
      <c r="D47" s="43" t="str">
        <f t="shared" ca="1" si="1"/>
        <v/>
      </c>
    </row>
    <row r="48" spans="1:4" x14ac:dyDescent="0.35">
      <c r="A48" s="43" t="s">
        <v>364</v>
      </c>
      <c r="B48" s="25" t="s">
        <v>372</v>
      </c>
      <c r="C48" s="34">
        <f ca="1">SUMIF('3)参加者4)実施体制'!$B$5:$L$54,B48,'3)参加者4)実施体制'!$L$5:$L$54)</f>
        <v>0</v>
      </c>
      <c r="D48" s="43" t="str">
        <f t="shared" ca="1" si="1"/>
        <v/>
      </c>
    </row>
    <row r="49" spans="1:10" x14ac:dyDescent="0.35">
      <c r="A49" s="43" t="s">
        <v>210</v>
      </c>
      <c r="B49" s="25" t="s">
        <v>210</v>
      </c>
      <c r="C49" s="34">
        <f ca="1">SUMIF('3)参加者4)実施体制'!$B$5:$L$54,B49,'3)参加者4)実施体制'!$L$5:$L$54)</f>
        <v>0</v>
      </c>
      <c r="D49" s="43" t="str">
        <f t="shared" ca="1" si="1"/>
        <v/>
      </c>
    </row>
    <row r="50" spans="1:10" x14ac:dyDescent="0.35">
      <c r="A50" s="43" t="s">
        <v>211</v>
      </c>
      <c r="B50" s="25" t="s">
        <v>211</v>
      </c>
      <c r="C50" s="34">
        <f ca="1">SUMIF('3)参加者4)実施体制'!$B$5:$L$54,B50,'3)参加者4)実施体制'!$L$5:$L$54)</f>
        <v>0</v>
      </c>
      <c r="D50" s="43" t="str">
        <f t="shared" ca="1" si="1"/>
        <v/>
      </c>
    </row>
    <row r="51" spans="1:10" x14ac:dyDescent="0.35">
      <c r="A51" s="43" t="s">
        <v>212</v>
      </c>
      <c r="B51" s="25" t="s">
        <v>213</v>
      </c>
      <c r="C51" s="34">
        <f ca="1">SUMIF('3)参加者4)実施体制'!$B$5:$L$54,B51,'3)参加者4)実施体制'!$L$5:$L$54)</f>
        <v>0</v>
      </c>
      <c r="D51" s="43" t="str">
        <f t="shared" ca="1" si="1"/>
        <v/>
      </c>
      <c r="F51" s="11"/>
      <c r="G51" s="11"/>
      <c r="H51" s="44"/>
      <c r="I51" s="44"/>
      <c r="J51" s="44"/>
    </row>
    <row r="52" spans="1:10" x14ac:dyDescent="0.35">
      <c r="A52" s="43" t="s">
        <v>214</v>
      </c>
      <c r="B52" s="25" t="s">
        <v>214</v>
      </c>
      <c r="C52" s="34">
        <f ca="1">SUMIF('3)参加者4)実施体制'!$B$5:$L$54,B52,'3)参加者4)実施体制'!$L$5:$L$54)</f>
        <v>0</v>
      </c>
      <c r="D52" s="43" t="str">
        <f t="shared" ca="1" si="1"/>
        <v/>
      </c>
      <c r="F52" s="11"/>
      <c r="G52" s="11"/>
      <c r="H52" s="44"/>
      <c r="I52" s="44"/>
      <c r="J52" s="44"/>
    </row>
    <row r="53" spans="1:10" x14ac:dyDescent="0.35">
      <c r="A53" s="43" t="s">
        <v>215</v>
      </c>
      <c r="B53" s="25" t="s">
        <v>215</v>
      </c>
      <c r="C53" s="34">
        <f ca="1">SUMIF('3)参加者4)実施体制'!$B$5:$L$54,B53,'3)参加者4)実施体制'!$L$5:$L$54)</f>
        <v>0</v>
      </c>
      <c r="D53" s="43" t="str">
        <f t="shared" ca="1" si="1"/>
        <v/>
      </c>
      <c r="F53" s="11"/>
      <c r="G53" s="11"/>
      <c r="H53" s="44"/>
      <c r="I53" s="44"/>
      <c r="J53" s="44"/>
    </row>
    <row r="54" spans="1:10" x14ac:dyDescent="0.35">
      <c r="A54" s="43" t="s">
        <v>216</v>
      </c>
      <c r="B54" s="25" t="s">
        <v>216</v>
      </c>
      <c r="C54" s="34">
        <f ca="1">SUMIF('3)参加者4)実施体制'!$B$5:$L$54,B54,'3)参加者4)実施体制'!$L$5:$L$54)</f>
        <v>0</v>
      </c>
      <c r="D54" s="43" t="str">
        <f t="shared" ca="1" si="1"/>
        <v/>
      </c>
      <c r="F54" s="11"/>
      <c r="G54" s="11"/>
      <c r="H54" s="44"/>
      <c r="I54" s="44"/>
      <c r="J54" s="44"/>
    </row>
    <row r="55" spans="1:10" x14ac:dyDescent="0.35">
      <c r="A55" s="43" t="s">
        <v>217</v>
      </c>
      <c r="B55" s="25" t="s">
        <v>217</v>
      </c>
      <c r="C55" s="34">
        <f ca="1">SUMIF('3)参加者4)実施体制'!$B$5:$L$54,B55,'3)参加者4)実施体制'!$L$5:$L$54)</f>
        <v>0</v>
      </c>
      <c r="D55" s="43" t="str">
        <f t="shared" ca="1" si="1"/>
        <v/>
      </c>
      <c r="F55" s="11"/>
      <c r="G55" s="11"/>
      <c r="H55" s="44"/>
      <c r="I55" s="44"/>
      <c r="J55" s="44"/>
    </row>
    <row r="56" spans="1:10" x14ac:dyDescent="0.35">
      <c r="A56" s="43" t="s">
        <v>218</v>
      </c>
      <c r="B56" s="25" t="s">
        <v>218</v>
      </c>
      <c r="C56" s="34">
        <f ca="1">SUMIF('3)参加者4)実施体制'!$B$5:$L$54,B56,'3)参加者4)実施体制'!$L$5:$L$54)</f>
        <v>0</v>
      </c>
      <c r="D56" s="43" t="str">
        <f t="shared" ca="1" si="1"/>
        <v/>
      </c>
      <c r="F56" s="11"/>
      <c r="G56" s="11"/>
      <c r="H56" s="44"/>
      <c r="I56" s="44"/>
      <c r="J56" s="44"/>
    </row>
    <row r="57" spans="1:10" x14ac:dyDescent="0.35">
      <c r="A57" s="43" t="s">
        <v>219</v>
      </c>
      <c r="B57" s="25" t="s">
        <v>219</v>
      </c>
      <c r="C57" s="34">
        <f ca="1">SUMIF('3)参加者4)実施体制'!$B$5:$L$54,B57,'3)参加者4)実施体制'!$L$5:$L$54)</f>
        <v>0</v>
      </c>
      <c r="D57" s="43" t="str">
        <f t="shared" ca="1" si="1"/>
        <v/>
      </c>
    </row>
    <row r="58" spans="1:10" x14ac:dyDescent="0.35">
      <c r="A58" s="43" t="s">
        <v>220</v>
      </c>
      <c r="B58" s="25" t="s">
        <v>220</v>
      </c>
      <c r="C58" s="34">
        <f ca="1">SUMIF('3)参加者4)実施体制'!$B$5:$L$54,B58,'3)参加者4)実施体制'!$L$5:$L$54)</f>
        <v>0</v>
      </c>
      <c r="D58" s="43" t="str">
        <f t="shared" ca="1" si="1"/>
        <v/>
      </c>
    </row>
    <row r="59" spans="1:10" x14ac:dyDescent="0.35">
      <c r="A59" s="43" t="s">
        <v>221</v>
      </c>
      <c r="B59" s="25" t="s">
        <v>221</v>
      </c>
      <c r="C59" s="34">
        <f ca="1">SUMIF('3)参加者4)実施体制'!$B$5:$L$54,B59,'3)参加者4)実施体制'!$L$5:$L$54)</f>
        <v>0</v>
      </c>
      <c r="D59" s="43" t="str">
        <f t="shared" ca="1" si="1"/>
        <v/>
      </c>
    </row>
    <row r="60" spans="1:10" x14ac:dyDescent="0.35">
      <c r="A60" s="43" t="s">
        <v>222</v>
      </c>
      <c r="B60" s="25" t="s">
        <v>222</v>
      </c>
      <c r="C60" s="34">
        <f ca="1">SUMIF('3)参加者4)実施体制'!$B$5:$L$54,B60,'3)参加者4)実施体制'!$L$5:$L$54)</f>
        <v>0</v>
      </c>
      <c r="D60" s="43" t="str">
        <f t="shared" ca="1" si="1"/>
        <v/>
      </c>
    </row>
    <row r="61" spans="1:10" x14ac:dyDescent="0.35">
      <c r="A61" s="43" t="s">
        <v>365</v>
      </c>
      <c r="B61" s="25" t="s">
        <v>223</v>
      </c>
      <c r="C61" s="34">
        <f ca="1">SUMIF('3)参加者4)実施体制'!$B$5:$L$54,B61,'3)参加者4)実施体制'!$L$5:$L$54)</f>
        <v>0</v>
      </c>
      <c r="D61" s="43" t="str">
        <f t="shared" ca="1" si="1"/>
        <v/>
      </c>
    </row>
    <row r="62" spans="1:10" x14ac:dyDescent="0.35">
      <c r="A62" s="43" t="s">
        <v>224</v>
      </c>
      <c r="B62" s="25" t="s">
        <v>224</v>
      </c>
      <c r="C62" s="34">
        <f ca="1">SUMIF('3)参加者4)実施体制'!$B$5:$L$54,B62,'3)参加者4)実施体制'!$L$5:$L$54)</f>
        <v>0</v>
      </c>
      <c r="D62" s="43" t="str">
        <f t="shared" ca="1" si="1"/>
        <v/>
      </c>
    </row>
    <row r="63" spans="1:10" x14ac:dyDescent="0.35">
      <c r="A63" s="43" t="s">
        <v>225</v>
      </c>
      <c r="B63" s="25" t="s">
        <v>225</v>
      </c>
      <c r="C63" s="34">
        <f ca="1">SUMIF('3)参加者4)実施体制'!$B$5:$L$54,B63,'3)参加者4)実施体制'!$L$5:$L$54)</f>
        <v>0</v>
      </c>
      <c r="D63" s="43" t="str">
        <f t="shared" ca="1" si="1"/>
        <v/>
      </c>
    </row>
    <row r="64" spans="1:10" x14ac:dyDescent="0.35">
      <c r="A64" s="43" t="s">
        <v>226</v>
      </c>
      <c r="B64" s="25" t="s">
        <v>226</v>
      </c>
      <c r="C64" s="34">
        <f ca="1">SUMIF('3)参加者4)実施体制'!$B$5:$L$54,B64,'3)参加者4)実施体制'!$L$5:$L$54)</f>
        <v>0</v>
      </c>
      <c r="D64" s="43" t="str">
        <f t="shared" ca="1" si="1"/>
        <v/>
      </c>
    </row>
    <row r="65" spans="1:4" x14ac:dyDescent="0.35">
      <c r="A65" s="43" t="s">
        <v>227</v>
      </c>
      <c r="B65" s="25" t="s">
        <v>227</v>
      </c>
      <c r="C65" s="34">
        <f ca="1">SUMIF('3)参加者4)実施体制'!$B$5:$L$54,B65,'3)参加者4)実施体制'!$L$5:$L$54)</f>
        <v>0</v>
      </c>
      <c r="D65" s="43" t="str">
        <f t="shared" ca="1" si="1"/>
        <v/>
      </c>
    </row>
    <row r="66" spans="1:4" x14ac:dyDescent="0.35">
      <c r="A66" s="43" t="s">
        <v>228</v>
      </c>
      <c r="B66" s="25" t="s">
        <v>228</v>
      </c>
      <c r="C66" s="34">
        <f ca="1">SUMIF('3)参加者4)実施体制'!$B$5:$L$54,B66,'3)参加者4)実施体制'!$L$5:$L$54)</f>
        <v>0</v>
      </c>
      <c r="D66" s="43" t="str">
        <f t="shared" ca="1" si="1"/>
        <v/>
      </c>
    </row>
    <row r="67" spans="1:4" x14ac:dyDescent="0.35">
      <c r="A67" s="43" t="s">
        <v>229</v>
      </c>
      <c r="B67" s="25" t="s">
        <v>229</v>
      </c>
      <c r="C67" s="34">
        <f ca="1">SUMIF('3)参加者4)実施体制'!$B$5:$L$54,B67,'3)参加者4)実施体制'!$L$5:$L$54)</f>
        <v>0</v>
      </c>
      <c r="D67" s="43" t="str">
        <f t="shared" ca="1" si="1"/>
        <v/>
      </c>
    </row>
    <row r="68" spans="1:4" x14ac:dyDescent="0.35">
      <c r="A68" s="43" t="s">
        <v>230</v>
      </c>
      <c r="B68" s="25" t="s">
        <v>230</v>
      </c>
      <c r="C68" s="34">
        <f ca="1">SUMIF('3)参加者4)実施体制'!$B$5:$L$54,B68,'3)参加者4)実施体制'!$L$5:$L$54)</f>
        <v>0</v>
      </c>
      <c r="D68" s="43" t="str">
        <f t="shared" ca="1" si="1"/>
        <v/>
      </c>
    </row>
    <row r="69" spans="1:4" x14ac:dyDescent="0.35">
      <c r="A69" s="43" t="s">
        <v>231</v>
      </c>
      <c r="B69" s="25" t="s">
        <v>231</v>
      </c>
      <c r="C69" s="34">
        <f ca="1">SUMIF('3)参加者4)実施体制'!$B$5:$L$54,B69,'3)参加者4)実施体制'!$L$5:$L$54)</f>
        <v>0</v>
      </c>
      <c r="D69" s="43" t="str">
        <f t="shared" ref="D69:D132" ca="1" si="2">IF(C69&gt;0,B69&amp;"："&amp;C69&amp;"人","")</f>
        <v/>
      </c>
    </row>
    <row r="70" spans="1:4" x14ac:dyDescent="0.35">
      <c r="A70" s="43" t="s">
        <v>232</v>
      </c>
      <c r="B70" s="25" t="s">
        <v>233</v>
      </c>
      <c r="C70" s="34">
        <f ca="1">SUMIF('3)参加者4)実施体制'!$B$5:$L$54,B70,'3)参加者4)実施体制'!$L$5:$L$54)</f>
        <v>0</v>
      </c>
      <c r="D70" s="43" t="str">
        <f t="shared" ca="1" si="2"/>
        <v/>
      </c>
    </row>
    <row r="71" spans="1:4" x14ac:dyDescent="0.35">
      <c r="A71" s="43" t="s">
        <v>234</v>
      </c>
      <c r="B71" s="25" t="s">
        <v>235</v>
      </c>
      <c r="C71" s="34">
        <f ca="1">SUMIF('3)参加者4)実施体制'!$B$5:$L$54,B71,'3)参加者4)実施体制'!$L$5:$L$54)</f>
        <v>0</v>
      </c>
      <c r="D71" s="43" t="str">
        <f t="shared" ca="1" si="2"/>
        <v/>
      </c>
    </row>
    <row r="72" spans="1:4" x14ac:dyDescent="0.35">
      <c r="A72" s="43" t="s">
        <v>236</v>
      </c>
      <c r="B72" s="25" t="s">
        <v>236</v>
      </c>
      <c r="C72" s="34">
        <f ca="1">SUMIF('3)参加者4)実施体制'!$B$5:$L$54,B72,'3)参加者4)実施体制'!$L$5:$L$54)</f>
        <v>0</v>
      </c>
      <c r="D72" s="43" t="str">
        <f t="shared" ca="1" si="2"/>
        <v/>
      </c>
    </row>
    <row r="73" spans="1:4" x14ac:dyDescent="0.35">
      <c r="A73" s="43" t="s">
        <v>237</v>
      </c>
      <c r="B73" s="25" t="s">
        <v>237</v>
      </c>
      <c r="C73" s="34">
        <f ca="1">SUMIF('3)参加者4)実施体制'!$B$5:$L$54,B73,'3)参加者4)実施体制'!$L$5:$L$54)</f>
        <v>0</v>
      </c>
      <c r="D73" s="43" t="str">
        <f t="shared" ca="1" si="2"/>
        <v/>
      </c>
    </row>
    <row r="74" spans="1:4" x14ac:dyDescent="0.35">
      <c r="A74" s="43" t="s">
        <v>238</v>
      </c>
      <c r="B74" s="25" t="s">
        <v>238</v>
      </c>
      <c r="C74" s="34">
        <f ca="1">SUMIF('3)参加者4)実施体制'!$B$5:$L$54,B74,'3)参加者4)実施体制'!$L$5:$L$54)</f>
        <v>0</v>
      </c>
      <c r="D74" s="43" t="str">
        <f t="shared" ca="1" si="2"/>
        <v/>
      </c>
    </row>
    <row r="75" spans="1:4" x14ac:dyDescent="0.35">
      <c r="A75" s="43" t="s">
        <v>239</v>
      </c>
      <c r="B75" s="25" t="s">
        <v>239</v>
      </c>
      <c r="C75" s="34">
        <f ca="1">SUMIF('3)参加者4)実施体制'!$B$5:$L$54,B75,'3)参加者4)実施体制'!$L$5:$L$54)</f>
        <v>0</v>
      </c>
      <c r="D75" s="43" t="str">
        <f t="shared" ca="1" si="2"/>
        <v/>
      </c>
    </row>
    <row r="76" spans="1:4" x14ac:dyDescent="0.35">
      <c r="A76" s="43" t="s">
        <v>240</v>
      </c>
      <c r="B76" s="25" t="s">
        <v>240</v>
      </c>
      <c r="C76" s="34">
        <f ca="1">SUMIF('3)参加者4)実施体制'!$B$5:$L$54,B76,'3)参加者4)実施体制'!$L$5:$L$54)</f>
        <v>0</v>
      </c>
      <c r="D76" s="43" t="str">
        <f t="shared" ca="1" si="2"/>
        <v/>
      </c>
    </row>
    <row r="77" spans="1:4" x14ac:dyDescent="0.35">
      <c r="A77" s="43" t="s">
        <v>241</v>
      </c>
      <c r="B77" s="25" t="s">
        <v>241</v>
      </c>
      <c r="C77" s="34">
        <f ca="1">SUMIF('3)参加者4)実施体制'!$B$5:$L$54,B77,'3)参加者4)実施体制'!$L$5:$L$54)</f>
        <v>0</v>
      </c>
      <c r="D77" s="43" t="str">
        <f t="shared" ca="1" si="2"/>
        <v/>
      </c>
    </row>
    <row r="78" spans="1:4" x14ac:dyDescent="0.35">
      <c r="A78" s="43" t="s">
        <v>242</v>
      </c>
      <c r="B78" s="25" t="s">
        <v>242</v>
      </c>
      <c r="C78" s="34">
        <f ca="1">SUMIF('3)参加者4)実施体制'!$B$5:$L$54,B78,'3)参加者4)実施体制'!$L$5:$L$54)</f>
        <v>0</v>
      </c>
      <c r="D78" s="43" t="str">
        <f t="shared" ca="1" si="2"/>
        <v/>
      </c>
    </row>
    <row r="79" spans="1:4" x14ac:dyDescent="0.35">
      <c r="A79" s="43" t="s">
        <v>243</v>
      </c>
      <c r="B79" s="25" t="s">
        <v>243</v>
      </c>
      <c r="C79" s="34">
        <f ca="1">SUMIF('3)参加者4)実施体制'!$B$5:$L$54,B79,'3)参加者4)実施体制'!$L$5:$L$54)</f>
        <v>0</v>
      </c>
      <c r="D79" s="43" t="str">
        <f t="shared" ca="1" si="2"/>
        <v/>
      </c>
    </row>
    <row r="80" spans="1:4" x14ac:dyDescent="0.35">
      <c r="A80" s="43" t="s">
        <v>244</v>
      </c>
      <c r="B80" s="25" t="s">
        <v>244</v>
      </c>
      <c r="C80" s="34">
        <f ca="1">SUMIF('3)参加者4)実施体制'!$B$5:$L$54,B80,'3)参加者4)実施体制'!$L$5:$L$54)</f>
        <v>0</v>
      </c>
      <c r="D80" s="43" t="str">
        <f t="shared" ca="1" si="2"/>
        <v/>
      </c>
    </row>
    <row r="81" spans="1:4" x14ac:dyDescent="0.35">
      <c r="A81" s="43" t="s">
        <v>245</v>
      </c>
      <c r="B81" s="25" t="s">
        <v>245</v>
      </c>
      <c r="C81" s="34">
        <f ca="1">SUMIF('3)参加者4)実施体制'!$B$5:$L$54,B81,'3)参加者4)実施体制'!$L$5:$L$54)</f>
        <v>0</v>
      </c>
      <c r="D81" s="43" t="str">
        <f t="shared" ca="1" si="2"/>
        <v/>
      </c>
    </row>
    <row r="82" spans="1:4" x14ac:dyDescent="0.35">
      <c r="A82" s="43" t="s">
        <v>246</v>
      </c>
      <c r="B82" s="25" t="s">
        <v>246</v>
      </c>
      <c r="C82" s="34">
        <f ca="1">SUMIF('3)参加者4)実施体制'!$B$5:$L$54,B82,'3)参加者4)実施体制'!$L$5:$L$54)</f>
        <v>0</v>
      </c>
      <c r="D82" s="43" t="str">
        <f t="shared" ca="1" si="2"/>
        <v/>
      </c>
    </row>
    <row r="83" spans="1:4" x14ac:dyDescent="0.35">
      <c r="A83" s="43" t="s">
        <v>247</v>
      </c>
      <c r="B83" s="25" t="s">
        <v>247</v>
      </c>
      <c r="C83" s="34">
        <f ca="1">SUMIF('3)参加者4)実施体制'!$B$5:$L$54,B83,'3)参加者4)実施体制'!$L$5:$L$54)</f>
        <v>0</v>
      </c>
      <c r="D83" s="43" t="str">
        <f t="shared" ca="1" si="2"/>
        <v/>
      </c>
    </row>
    <row r="84" spans="1:4" x14ac:dyDescent="0.35">
      <c r="A84" s="43" t="s">
        <v>248</v>
      </c>
      <c r="B84" s="25" t="s">
        <v>248</v>
      </c>
      <c r="C84" s="34">
        <f ca="1">SUMIF('3)参加者4)実施体制'!$B$5:$L$54,B84,'3)参加者4)実施体制'!$L$5:$L$54)</f>
        <v>0</v>
      </c>
      <c r="D84" s="43" t="str">
        <f t="shared" ca="1" si="2"/>
        <v/>
      </c>
    </row>
    <row r="85" spans="1:4" x14ac:dyDescent="0.35">
      <c r="A85" s="43" t="s">
        <v>249</v>
      </c>
      <c r="B85" s="25" t="s">
        <v>249</v>
      </c>
      <c r="C85" s="34">
        <f ca="1">SUMIF('3)参加者4)実施体制'!$B$5:$L$54,B85,'3)参加者4)実施体制'!$L$5:$L$54)</f>
        <v>0</v>
      </c>
      <c r="D85" s="43" t="str">
        <f t="shared" ca="1" si="2"/>
        <v/>
      </c>
    </row>
    <row r="86" spans="1:4" x14ac:dyDescent="0.35">
      <c r="A86" s="43" t="s">
        <v>250</v>
      </c>
      <c r="B86" s="25" t="s">
        <v>250</v>
      </c>
      <c r="C86" s="34">
        <f ca="1">SUMIF('3)参加者4)実施体制'!$B$5:$L$54,B86,'3)参加者4)実施体制'!$L$5:$L$54)</f>
        <v>0</v>
      </c>
      <c r="D86" s="43" t="str">
        <f t="shared" ca="1" si="2"/>
        <v/>
      </c>
    </row>
    <row r="87" spans="1:4" x14ac:dyDescent="0.35">
      <c r="A87" s="43" t="s">
        <v>251</v>
      </c>
      <c r="B87" s="25" t="s">
        <v>251</v>
      </c>
      <c r="C87" s="34">
        <f ca="1">SUMIF('3)参加者4)実施体制'!$B$5:$L$54,B87,'3)参加者4)実施体制'!$L$5:$L$54)</f>
        <v>0</v>
      </c>
      <c r="D87" s="43" t="str">
        <f t="shared" ca="1" si="2"/>
        <v/>
      </c>
    </row>
    <row r="88" spans="1:4" x14ac:dyDescent="0.35">
      <c r="A88" s="43" t="s">
        <v>252</v>
      </c>
      <c r="B88" s="25" t="s">
        <v>252</v>
      </c>
      <c r="C88" s="34">
        <f ca="1">SUMIF('3)参加者4)実施体制'!$B$5:$L$54,B88,'3)参加者4)実施体制'!$L$5:$L$54)</f>
        <v>0</v>
      </c>
      <c r="D88" s="43" t="str">
        <f t="shared" ca="1" si="2"/>
        <v/>
      </c>
    </row>
    <row r="89" spans="1:4" x14ac:dyDescent="0.35">
      <c r="A89" s="43" t="s">
        <v>253</v>
      </c>
      <c r="B89" s="25" t="s">
        <v>253</v>
      </c>
      <c r="C89" s="34">
        <f ca="1">SUMIF('3)参加者4)実施体制'!$B$5:$L$54,B89,'3)参加者4)実施体制'!$L$5:$L$54)</f>
        <v>0</v>
      </c>
      <c r="D89" s="43" t="str">
        <f t="shared" ca="1" si="2"/>
        <v/>
      </c>
    </row>
    <row r="90" spans="1:4" x14ac:dyDescent="0.35">
      <c r="A90" s="43" t="s">
        <v>254</v>
      </c>
      <c r="B90" s="25" t="s">
        <v>254</v>
      </c>
      <c r="C90" s="34">
        <f ca="1">SUMIF('3)参加者4)実施体制'!$B$5:$L$54,B90,'3)参加者4)実施体制'!$L$5:$L$54)</f>
        <v>0</v>
      </c>
      <c r="D90" s="43" t="str">
        <f t="shared" ca="1" si="2"/>
        <v/>
      </c>
    </row>
    <row r="91" spans="1:4" x14ac:dyDescent="0.35">
      <c r="A91" s="43" t="s">
        <v>255</v>
      </c>
      <c r="B91" s="25" t="s">
        <v>255</v>
      </c>
      <c r="C91" s="34">
        <f ca="1">SUMIF('3)参加者4)実施体制'!$B$5:$L$54,B91,'3)参加者4)実施体制'!$L$5:$L$54)</f>
        <v>0</v>
      </c>
      <c r="D91" s="43" t="str">
        <f t="shared" ca="1" si="2"/>
        <v/>
      </c>
    </row>
    <row r="92" spans="1:4" x14ac:dyDescent="0.35">
      <c r="A92" s="43" t="s">
        <v>256</v>
      </c>
      <c r="B92" s="25" t="s">
        <v>256</v>
      </c>
      <c r="C92" s="34">
        <f ca="1">SUMIF('3)参加者4)実施体制'!$B$5:$L$54,B92,'3)参加者4)実施体制'!$L$5:$L$54)</f>
        <v>0</v>
      </c>
      <c r="D92" s="43" t="str">
        <f t="shared" ca="1" si="2"/>
        <v/>
      </c>
    </row>
    <row r="93" spans="1:4" x14ac:dyDescent="0.35">
      <c r="A93" s="43" t="s">
        <v>257</v>
      </c>
      <c r="B93" s="25" t="s">
        <v>258</v>
      </c>
      <c r="C93" s="34">
        <f ca="1">SUMIF('3)参加者4)実施体制'!$B$5:$L$54,B93,'3)参加者4)実施体制'!$L$5:$L$54)</f>
        <v>0</v>
      </c>
      <c r="D93" s="43" t="str">
        <f t="shared" ca="1" si="2"/>
        <v/>
      </c>
    </row>
    <row r="94" spans="1:4" x14ac:dyDescent="0.35">
      <c r="A94" s="43" t="s">
        <v>259</v>
      </c>
      <c r="B94" s="25" t="s">
        <v>259</v>
      </c>
      <c r="C94" s="34">
        <f ca="1">SUMIF('3)参加者4)実施体制'!$B$5:$L$54,B94,'3)参加者4)実施体制'!$L$5:$L$54)</f>
        <v>0</v>
      </c>
      <c r="D94" s="43" t="str">
        <f t="shared" ca="1" si="2"/>
        <v/>
      </c>
    </row>
    <row r="95" spans="1:4" x14ac:dyDescent="0.35">
      <c r="A95" s="43" t="s">
        <v>260</v>
      </c>
      <c r="B95" s="25" t="s">
        <v>260</v>
      </c>
      <c r="C95" s="34">
        <f ca="1">SUMIF('3)参加者4)実施体制'!$B$5:$L$54,B95,'3)参加者4)実施体制'!$L$5:$L$54)</f>
        <v>0</v>
      </c>
      <c r="D95" s="43" t="str">
        <f t="shared" ca="1" si="2"/>
        <v/>
      </c>
    </row>
    <row r="96" spans="1:4" x14ac:dyDescent="0.35">
      <c r="A96" s="43" t="s">
        <v>261</v>
      </c>
      <c r="B96" s="25" t="s">
        <v>261</v>
      </c>
      <c r="C96" s="34">
        <f ca="1">SUMIF('3)参加者4)実施体制'!$B$5:$L$54,B96,'3)参加者4)実施体制'!$L$5:$L$54)</f>
        <v>0</v>
      </c>
      <c r="D96" s="43" t="str">
        <f t="shared" ca="1" si="2"/>
        <v/>
      </c>
    </row>
    <row r="97" spans="1:19" x14ac:dyDescent="0.35">
      <c r="A97" s="43" t="s">
        <v>366</v>
      </c>
      <c r="B97" s="25" t="s">
        <v>373</v>
      </c>
      <c r="C97" s="34">
        <f ca="1">SUMIF('3)参加者4)実施体制'!$B$5:$L$54,B97,'3)参加者4)実施体制'!$L$5:$L$54)</f>
        <v>0</v>
      </c>
      <c r="D97" s="43" t="str">
        <f t="shared" ca="1" si="2"/>
        <v/>
      </c>
    </row>
    <row r="98" spans="1:19" x14ac:dyDescent="0.35">
      <c r="A98" s="43" t="s">
        <v>262</v>
      </c>
      <c r="B98" s="25" t="s">
        <v>262</v>
      </c>
      <c r="C98" s="34">
        <f ca="1">SUMIF('3)参加者4)実施体制'!$B$5:$L$54,B98,'3)参加者4)実施体制'!$L$5:$L$54)</f>
        <v>0</v>
      </c>
      <c r="D98" s="43" t="str">
        <f t="shared" ca="1" si="2"/>
        <v/>
      </c>
    </row>
    <row r="99" spans="1:19" x14ac:dyDescent="0.35">
      <c r="A99" s="43" t="s">
        <v>263</v>
      </c>
      <c r="B99" s="25" t="s">
        <v>263</v>
      </c>
      <c r="C99" s="34">
        <f ca="1">SUMIF('3)参加者4)実施体制'!$B$5:$L$54,B99,'3)参加者4)実施体制'!$L$5:$L$54)</f>
        <v>0</v>
      </c>
      <c r="D99" s="43" t="str">
        <f t="shared" ca="1" si="2"/>
        <v/>
      </c>
    </row>
    <row r="100" spans="1:19" x14ac:dyDescent="0.35">
      <c r="A100" s="43" t="s">
        <v>367</v>
      </c>
      <c r="B100" s="25" t="s">
        <v>20</v>
      </c>
      <c r="C100" s="34">
        <f ca="1">SUMIF('3)参加者4)実施体制'!$B$5:$L$54,B100,'3)参加者4)実施体制'!$L$5:$L$54)</f>
        <v>0</v>
      </c>
      <c r="D100" s="43" t="str">
        <f t="shared" ca="1" si="2"/>
        <v/>
      </c>
    </row>
    <row r="101" spans="1:19" x14ac:dyDescent="0.35">
      <c r="A101" s="43" t="s">
        <v>264</v>
      </c>
      <c r="B101" s="25" t="s">
        <v>264</v>
      </c>
      <c r="C101" s="34">
        <f ca="1">SUMIF('3)参加者4)実施体制'!$B$5:$L$54,B101,'3)参加者4)実施体制'!$L$5:$L$54)</f>
        <v>0</v>
      </c>
      <c r="D101" s="43" t="str">
        <f t="shared" ca="1" si="2"/>
        <v/>
      </c>
    </row>
    <row r="102" spans="1:19" x14ac:dyDescent="0.35">
      <c r="A102" s="43" t="s">
        <v>265</v>
      </c>
      <c r="B102" s="25" t="s">
        <v>374</v>
      </c>
      <c r="C102" s="34">
        <f ca="1">SUMIF('3)参加者4)実施体制'!$B$5:$L$54,B102,'3)参加者4)実施体制'!$L$5:$L$54)</f>
        <v>0</v>
      </c>
      <c r="D102" s="43" t="str">
        <f t="shared" ca="1" si="2"/>
        <v/>
      </c>
    </row>
    <row r="103" spans="1:19" x14ac:dyDescent="0.35">
      <c r="A103" s="43" t="s">
        <v>266</v>
      </c>
      <c r="B103" s="25" t="s">
        <v>266</v>
      </c>
      <c r="C103" s="34">
        <f ca="1">SUMIF('3)参加者4)実施体制'!$B$5:$L$54,B103,'3)参加者4)実施体制'!$L$5:$L$54)</f>
        <v>0</v>
      </c>
      <c r="D103" s="43" t="str">
        <f t="shared" ca="1" si="2"/>
        <v/>
      </c>
    </row>
    <row r="104" spans="1:19" x14ac:dyDescent="0.35">
      <c r="A104" s="43" t="s">
        <v>267</v>
      </c>
      <c r="B104" s="25" t="s">
        <v>267</v>
      </c>
      <c r="C104" s="34">
        <f ca="1">SUMIF('3)参加者4)実施体制'!$B$5:$L$54,B104,'3)参加者4)実施体制'!$L$5:$L$54)</f>
        <v>0</v>
      </c>
      <c r="D104" s="43" t="str">
        <f t="shared" ca="1" si="2"/>
        <v/>
      </c>
    </row>
    <row r="105" spans="1:19" x14ac:dyDescent="0.35">
      <c r="A105" s="43" t="s">
        <v>268</v>
      </c>
      <c r="B105" s="25" t="s">
        <v>268</v>
      </c>
      <c r="C105" s="34">
        <f ca="1">SUMIF('3)参加者4)実施体制'!$B$5:$L$54,B105,'3)参加者4)実施体制'!$L$5:$L$54)</f>
        <v>0</v>
      </c>
      <c r="D105" s="43" t="str">
        <f t="shared" ca="1" si="2"/>
        <v/>
      </c>
    </row>
    <row r="106" spans="1:19" x14ac:dyDescent="0.35">
      <c r="A106" s="43" t="s">
        <v>269</v>
      </c>
      <c r="B106" s="25" t="s">
        <v>269</v>
      </c>
      <c r="C106" s="34">
        <f ca="1">SUMIF('3)参加者4)実施体制'!$B$5:$L$54,B106,'3)参加者4)実施体制'!$L$5:$L$54)</f>
        <v>0</v>
      </c>
      <c r="D106" s="43" t="str">
        <f t="shared" ca="1" si="2"/>
        <v/>
      </c>
    </row>
    <row r="107" spans="1:19" x14ac:dyDescent="0.35">
      <c r="A107" s="43" t="s">
        <v>368</v>
      </c>
      <c r="B107" s="25" t="s">
        <v>375</v>
      </c>
      <c r="C107" s="34">
        <f ca="1">SUMIF('3)参加者4)実施体制'!$B$5:$L$54,B107,'3)参加者4)実施体制'!$L$5:$L$54)</f>
        <v>0</v>
      </c>
      <c r="D107" s="43" t="str">
        <f t="shared" ca="1" si="2"/>
        <v/>
      </c>
    </row>
    <row r="108" spans="1:19" x14ac:dyDescent="0.35">
      <c r="A108" s="43" t="s">
        <v>369</v>
      </c>
      <c r="B108" s="25" t="s">
        <v>376</v>
      </c>
      <c r="C108" s="34">
        <f ca="1">SUMIF('3)参加者4)実施体制'!$B$5:$L$54,B108,'3)参加者4)実施体制'!$L$5:$L$54)</f>
        <v>0</v>
      </c>
      <c r="D108" s="43" t="str">
        <f t="shared" ca="1" si="2"/>
        <v/>
      </c>
    </row>
    <row r="109" spans="1:19" x14ac:dyDescent="0.35">
      <c r="A109" s="43" t="s">
        <v>270</v>
      </c>
      <c r="B109" s="25" t="s">
        <v>270</v>
      </c>
      <c r="C109" s="34">
        <f ca="1">SUMIF('3)参加者4)実施体制'!$B$5:$L$54,B109,'3)参加者4)実施体制'!$L$5:$L$54)</f>
        <v>0</v>
      </c>
      <c r="D109" s="43" t="str">
        <f t="shared" ca="1" si="2"/>
        <v/>
      </c>
      <c r="G109" s="32"/>
      <c r="S109" s="1"/>
    </row>
    <row r="110" spans="1:19" x14ac:dyDescent="0.35">
      <c r="A110" s="43" t="s">
        <v>271</v>
      </c>
      <c r="B110" s="25" t="s">
        <v>271</v>
      </c>
      <c r="C110" s="34">
        <f ca="1">SUMIF('3)参加者4)実施体制'!$B$5:$L$54,B110,'3)参加者4)実施体制'!$L$5:$L$54)</f>
        <v>0</v>
      </c>
      <c r="D110" s="43" t="str">
        <f t="shared" ca="1" si="2"/>
        <v/>
      </c>
      <c r="G110" s="32"/>
      <c r="S110" s="1"/>
    </row>
    <row r="111" spans="1:19" x14ac:dyDescent="0.35">
      <c r="A111" s="43" t="s">
        <v>272</v>
      </c>
      <c r="B111" s="25" t="s">
        <v>272</v>
      </c>
      <c r="C111" s="34">
        <f ca="1">SUMIF('3)参加者4)実施体制'!$B$5:$L$54,B111,'3)参加者4)実施体制'!$L$5:$L$54)</f>
        <v>0</v>
      </c>
      <c r="D111" s="43" t="str">
        <f t="shared" ca="1" si="2"/>
        <v/>
      </c>
      <c r="G111" s="32"/>
      <c r="S111" s="1"/>
    </row>
    <row r="112" spans="1:19" x14ac:dyDescent="0.35">
      <c r="A112" s="43" t="s">
        <v>273</v>
      </c>
      <c r="B112" s="25" t="s">
        <v>273</v>
      </c>
      <c r="C112" s="34">
        <f ca="1">SUMIF('3)参加者4)実施体制'!$B$5:$L$54,B112,'3)参加者4)実施体制'!$L$5:$L$54)</f>
        <v>0</v>
      </c>
      <c r="D112" s="43" t="str">
        <f t="shared" ca="1" si="2"/>
        <v/>
      </c>
      <c r="G112" s="32"/>
      <c r="S112" s="1"/>
    </row>
    <row r="113" spans="1:19" x14ac:dyDescent="0.35">
      <c r="A113" s="43" t="s">
        <v>274</v>
      </c>
      <c r="B113" s="25" t="s">
        <v>274</v>
      </c>
      <c r="C113" s="34">
        <f ca="1">SUMIF('3)参加者4)実施体制'!$B$5:$L$54,B113,'3)参加者4)実施体制'!$L$5:$L$54)</f>
        <v>0</v>
      </c>
      <c r="D113" s="43" t="str">
        <f t="shared" ca="1" si="2"/>
        <v/>
      </c>
      <c r="G113" s="32"/>
      <c r="S113" s="1"/>
    </row>
    <row r="114" spans="1:19" x14ac:dyDescent="0.35">
      <c r="A114" s="43" t="s">
        <v>275</v>
      </c>
      <c r="B114" s="25" t="s">
        <v>275</v>
      </c>
      <c r="C114" s="34">
        <f ca="1">SUMIF('3)参加者4)実施体制'!$B$5:$L$54,B114,'3)参加者4)実施体制'!$L$5:$L$54)</f>
        <v>0</v>
      </c>
      <c r="D114" s="43" t="str">
        <f t="shared" ca="1" si="2"/>
        <v/>
      </c>
      <c r="G114" s="32"/>
      <c r="S114" s="1"/>
    </row>
    <row r="115" spans="1:19" x14ac:dyDescent="0.35">
      <c r="A115" s="43" t="s">
        <v>277</v>
      </c>
      <c r="B115" s="25" t="s">
        <v>278</v>
      </c>
      <c r="C115" s="34">
        <f ca="1">SUMIF('3)参加者4)実施体制'!$B$5:$L$54,B115,'3)参加者4)実施体制'!$L$5:$L$54)</f>
        <v>0</v>
      </c>
      <c r="D115" s="43" t="str">
        <f t="shared" ca="1" si="2"/>
        <v/>
      </c>
      <c r="G115" s="32"/>
      <c r="S115" s="1"/>
    </row>
    <row r="116" spans="1:19" x14ac:dyDescent="0.35">
      <c r="A116" s="43" t="s">
        <v>370</v>
      </c>
      <c r="B116" s="25" t="s">
        <v>276</v>
      </c>
      <c r="C116" s="34">
        <f ca="1">SUMIF('3)参加者4)実施体制'!$B$5:$L$54,B116,'3)参加者4)実施体制'!$L$5:$L$54)</f>
        <v>0</v>
      </c>
      <c r="D116" s="43" t="str">
        <f t="shared" ca="1" si="2"/>
        <v/>
      </c>
      <c r="G116" s="32"/>
      <c r="S116" s="1"/>
    </row>
    <row r="117" spans="1:19" x14ac:dyDescent="0.35">
      <c r="A117" s="43" t="s">
        <v>279</v>
      </c>
      <c r="B117" s="25" t="s">
        <v>279</v>
      </c>
      <c r="C117" s="34">
        <f ca="1">SUMIF('3)参加者4)実施体制'!$B$5:$L$54,B117,'3)参加者4)実施体制'!$L$5:$L$54)</f>
        <v>0</v>
      </c>
      <c r="D117" s="43" t="str">
        <f t="shared" ca="1" si="2"/>
        <v/>
      </c>
      <c r="G117" s="32"/>
      <c r="S117" s="1"/>
    </row>
    <row r="118" spans="1:19" x14ac:dyDescent="0.35">
      <c r="A118" s="43" t="s">
        <v>21</v>
      </c>
      <c r="B118" s="25" t="s">
        <v>21</v>
      </c>
      <c r="C118" s="34">
        <f ca="1">SUMIF('3)参加者4)実施体制'!$B$5:$L$54,B118,'3)参加者4)実施体制'!$L$5:$L$54)</f>
        <v>0</v>
      </c>
      <c r="D118" s="43" t="str">
        <f t="shared" ca="1" si="2"/>
        <v/>
      </c>
      <c r="G118" s="32"/>
      <c r="S118" s="1"/>
    </row>
    <row r="119" spans="1:19" x14ac:dyDescent="0.35">
      <c r="A119" s="43" t="s">
        <v>280</v>
      </c>
      <c r="B119" s="25" t="s">
        <v>280</v>
      </c>
      <c r="C119" s="34">
        <f ca="1">SUMIF('3)参加者4)実施体制'!$B$5:$L$54,B119,'3)参加者4)実施体制'!$L$5:$L$54)</f>
        <v>0</v>
      </c>
      <c r="D119" s="43" t="str">
        <f t="shared" ca="1" si="2"/>
        <v/>
      </c>
      <c r="G119" s="32"/>
      <c r="S119" s="1"/>
    </row>
    <row r="120" spans="1:19" x14ac:dyDescent="0.35">
      <c r="A120" s="43" t="s">
        <v>281</v>
      </c>
      <c r="B120" s="25" t="s">
        <v>281</v>
      </c>
      <c r="C120" s="34">
        <f ca="1">SUMIF('3)参加者4)実施体制'!$B$5:$L$54,B120,'3)参加者4)実施体制'!$L$5:$L$54)</f>
        <v>0</v>
      </c>
      <c r="D120" s="43" t="str">
        <f t="shared" ca="1" si="2"/>
        <v/>
      </c>
      <c r="G120" s="32"/>
      <c r="S120" s="1"/>
    </row>
    <row r="121" spans="1:19" x14ac:dyDescent="0.35">
      <c r="A121" s="43" t="s">
        <v>282</v>
      </c>
      <c r="B121" s="25" t="s">
        <v>282</v>
      </c>
      <c r="C121" s="34">
        <f ca="1">SUMIF('3)参加者4)実施体制'!$B$5:$L$54,B121,'3)参加者4)実施体制'!$L$5:$L$54)</f>
        <v>0</v>
      </c>
      <c r="D121" s="43" t="str">
        <f t="shared" ca="1" si="2"/>
        <v/>
      </c>
      <c r="G121" s="32"/>
      <c r="S121" s="1"/>
    </row>
    <row r="122" spans="1:19" x14ac:dyDescent="0.35">
      <c r="A122" s="43" t="s">
        <v>283</v>
      </c>
      <c r="B122" s="25" t="s">
        <v>283</v>
      </c>
      <c r="C122" s="34">
        <f ca="1">SUMIF('3)参加者4)実施体制'!$B$5:$L$54,B122,'3)参加者4)実施体制'!$L$5:$L$54)</f>
        <v>0</v>
      </c>
      <c r="D122" s="43" t="str">
        <f t="shared" ca="1" si="2"/>
        <v/>
      </c>
      <c r="G122" s="32"/>
      <c r="S122" s="1"/>
    </row>
    <row r="123" spans="1:19" x14ac:dyDescent="0.35">
      <c r="A123" s="43" t="s">
        <v>284</v>
      </c>
      <c r="B123" s="25" t="s">
        <v>284</v>
      </c>
      <c r="C123" s="34">
        <f ca="1">SUMIF('3)参加者4)実施体制'!$B$5:$L$54,B123,'3)参加者4)実施体制'!$L$5:$L$54)</f>
        <v>0</v>
      </c>
      <c r="D123" s="43" t="str">
        <f t="shared" ca="1" si="2"/>
        <v/>
      </c>
      <c r="G123" s="32"/>
      <c r="S123" s="1"/>
    </row>
    <row r="124" spans="1:19" x14ac:dyDescent="0.35">
      <c r="A124" s="43" t="s">
        <v>285</v>
      </c>
      <c r="B124" s="25" t="s">
        <v>285</v>
      </c>
      <c r="C124" s="34">
        <f ca="1">SUMIF('3)参加者4)実施体制'!$B$5:$L$54,B124,'3)参加者4)実施体制'!$L$5:$L$54)</f>
        <v>0</v>
      </c>
      <c r="D124" s="43" t="str">
        <f t="shared" ca="1" si="2"/>
        <v/>
      </c>
      <c r="G124" s="32"/>
      <c r="S124" s="1"/>
    </row>
    <row r="125" spans="1:19" x14ac:dyDescent="0.35">
      <c r="A125" s="43" t="s">
        <v>286</v>
      </c>
      <c r="B125" s="25" t="s">
        <v>286</v>
      </c>
      <c r="C125" s="34">
        <f ca="1">SUMIF('3)参加者4)実施体制'!$B$5:$L$54,B125,'3)参加者4)実施体制'!$L$5:$L$54)</f>
        <v>0</v>
      </c>
      <c r="D125" s="43" t="str">
        <f t="shared" ca="1" si="2"/>
        <v/>
      </c>
      <c r="G125" s="32"/>
      <c r="S125" s="1"/>
    </row>
    <row r="126" spans="1:19" x14ac:dyDescent="0.35">
      <c r="A126" s="43" t="s">
        <v>287</v>
      </c>
      <c r="B126" s="25" t="s">
        <v>287</v>
      </c>
      <c r="C126" s="34">
        <f ca="1">SUMIF('3)参加者4)実施体制'!$B$5:$L$54,B126,'3)参加者4)実施体制'!$L$5:$L$54)</f>
        <v>0</v>
      </c>
      <c r="D126" s="43" t="str">
        <f t="shared" ca="1" si="2"/>
        <v/>
      </c>
      <c r="G126" s="32"/>
      <c r="S126" s="1"/>
    </row>
    <row r="127" spans="1:19" x14ac:dyDescent="0.35">
      <c r="A127" s="43" t="s">
        <v>288</v>
      </c>
      <c r="B127" s="25" t="s">
        <v>288</v>
      </c>
      <c r="C127" s="34">
        <f ca="1">SUMIF('3)参加者4)実施体制'!$B$5:$L$54,B127,'3)参加者4)実施体制'!$L$5:$L$54)</f>
        <v>0</v>
      </c>
      <c r="D127" s="43" t="str">
        <f t="shared" ca="1" si="2"/>
        <v/>
      </c>
      <c r="G127" s="32"/>
      <c r="S127" s="1"/>
    </row>
    <row r="128" spans="1:19" x14ac:dyDescent="0.35">
      <c r="A128" s="43" t="s">
        <v>289</v>
      </c>
      <c r="B128" s="25" t="s">
        <v>289</v>
      </c>
      <c r="C128" s="34">
        <f ca="1">SUMIF('3)参加者4)実施体制'!$B$5:$L$54,B128,'3)参加者4)実施体制'!$L$5:$L$54)</f>
        <v>0</v>
      </c>
      <c r="D128" s="43" t="str">
        <f t="shared" ca="1" si="2"/>
        <v/>
      </c>
      <c r="G128" s="32"/>
      <c r="S128" s="1"/>
    </row>
    <row r="129" spans="1:19" x14ac:dyDescent="0.35">
      <c r="A129" s="43" t="s">
        <v>290</v>
      </c>
      <c r="B129" s="25" t="s">
        <v>290</v>
      </c>
      <c r="C129" s="34">
        <f ca="1">SUMIF('3)参加者4)実施体制'!$B$5:$L$54,B129,'3)参加者4)実施体制'!$L$5:$L$54)</f>
        <v>0</v>
      </c>
      <c r="D129" s="43" t="str">
        <f t="shared" ca="1" si="2"/>
        <v/>
      </c>
      <c r="G129" s="32"/>
      <c r="S129" s="1"/>
    </row>
    <row r="130" spans="1:19" x14ac:dyDescent="0.35">
      <c r="A130" s="43" t="s">
        <v>291</v>
      </c>
      <c r="B130" s="25" t="s">
        <v>291</v>
      </c>
      <c r="C130" s="34">
        <f ca="1">SUMIF('3)参加者4)実施体制'!$B$5:$L$54,B130,'3)参加者4)実施体制'!$L$5:$L$54)</f>
        <v>0</v>
      </c>
      <c r="D130" s="43" t="str">
        <f t="shared" ca="1" si="2"/>
        <v/>
      </c>
      <c r="G130" s="32"/>
      <c r="S130" s="1"/>
    </row>
    <row r="131" spans="1:19" x14ac:dyDescent="0.35">
      <c r="A131" s="43" t="s">
        <v>292</v>
      </c>
      <c r="B131" s="25" t="s">
        <v>292</v>
      </c>
      <c r="C131" s="34">
        <f ca="1">SUMIF('3)参加者4)実施体制'!$B$5:$L$54,B131,'3)参加者4)実施体制'!$L$5:$L$54)</f>
        <v>0</v>
      </c>
      <c r="D131" s="43" t="str">
        <f t="shared" ca="1" si="2"/>
        <v/>
      </c>
      <c r="G131" s="32"/>
      <c r="S131" s="1"/>
    </row>
    <row r="132" spans="1:19" x14ac:dyDescent="0.35">
      <c r="A132" s="43" t="s">
        <v>293</v>
      </c>
      <c r="B132" s="25" t="s">
        <v>293</v>
      </c>
      <c r="C132" s="34">
        <f ca="1">SUMIF('3)参加者4)実施体制'!$B$5:$L$54,B132,'3)参加者4)実施体制'!$L$5:$L$54)</f>
        <v>0</v>
      </c>
      <c r="D132" s="43" t="str">
        <f t="shared" ca="1" si="2"/>
        <v/>
      </c>
      <c r="G132" s="32"/>
      <c r="S132" s="1"/>
    </row>
    <row r="133" spans="1:19" x14ac:dyDescent="0.35">
      <c r="A133" s="43" t="s">
        <v>294</v>
      </c>
      <c r="B133" s="25" t="s">
        <v>294</v>
      </c>
      <c r="C133" s="34">
        <f ca="1">SUMIF('3)参加者4)実施体制'!$B$5:$L$54,B133,'3)参加者4)実施体制'!$L$5:$L$54)</f>
        <v>0</v>
      </c>
      <c r="D133" s="43" t="str">
        <f t="shared" ref="D133:D197" ca="1" si="3">IF(C133&gt;0,B133&amp;"："&amp;C133&amp;"人","")</f>
        <v/>
      </c>
      <c r="G133" s="32"/>
      <c r="S133" s="1"/>
    </row>
    <row r="134" spans="1:19" x14ac:dyDescent="0.35">
      <c r="A134" s="43" t="s">
        <v>295</v>
      </c>
      <c r="B134" s="25" t="s">
        <v>295</v>
      </c>
      <c r="C134" s="34">
        <f ca="1">SUMIF('3)参加者4)実施体制'!$B$5:$L$54,B134,'3)参加者4)実施体制'!$L$5:$L$54)</f>
        <v>0</v>
      </c>
      <c r="D134" s="43" t="str">
        <f t="shared" ca="1" si="3"/>
        <v/>
      </c>
      <c r="G134" s="32"/>
      <c r="S134" s="1"/>
    </row>
    <row r="135" spans="1:19" x14ac:dyDescent="0.35">
      <c r="A135" s="43" t="s">
        <v>296</v>
      </c>
      <c r="B135" s="25" t="s">
        <v>296</v>
      </c>
      <c r="C135" s="34">
        <f ca="1">SUMIF('3)参加者4)実施体制'!$B$5:$L$54,B135,'3)参加者4)実施体制'!$L$5:$L$54)</f>
        <v>0</v>
      </c>
      <c r="D135" s="43" t="str">
        <f t="shared" ca="1" si="3"/>
        <v/>
      </c>
      <c r="G135" s="32"/>
      <c r="S135" s="1"/>
    </row>
    <row r="136" spans="1:19" x14ac:dyDescent="0.35">
      <c r="A136" s="43" t="s">
        <v>297</v>
      </c>
      <c r="B136" s="25" t="s">
        <v>297</v>
      </c>
      <c r="C136" s="34">
        <f ca="1">SUMIF('3)参加者4)実施体制'!$B$5:$L$54,B136,'3)参加者4)実施体制'!$L$5:$L$54)</f>
        <v>0</v>
      </c>
      <c r="D136" s="43" t="str">
        <f t="shared" ca="1" si="3"/>
        <v/>
      </c>
      <c r="G136" s="32"/>
      <c r="S136" s="1"/>
    </row>
    <row r="137" spans="1:19" x14ac:dyDescent="0.35">
      <c r="A137" s="43" t="s">
        <v>298</v>
      </c>
      <c r="B137" s="25" t="s">
        <v>298</v>
      </c>
      <c r="C137" s="34">
        <f ca="1">SUMIF('3)参加者4)実施体制'!$B$5:$L$54,B137,'3)参加者4)実施体制'!$L$5:$L$54)</f>
        <v>0</v>
      </c>
      <c r="D137" s="43" t="str">
        <f t="shared" ca="1" si="3"/>
        <v/>
      </c>
      <c r="G137" s="32"/>
      <c r="S137" s="1"/>
    </row>
    <row r="138" spans="1:19" x14ac:dyDescent="0.35">
      <c r="A138" s="43" t="s">
        <v>299</v>
      </c>
      <c r="B138" s="25" t="s">
        <v>299</v>
      </c>
      <c r="C138" s="34">
        <f ca="1">SUMIF('3)参加者4)実施体制'!$B$5:$L$54,B138,'3)参加者4)実施体制'!$L$5:$L$54)</f>
        <v>0</v>
      </c>
      <c r="D138" s="43" t="str">
        <f t="shared" ca="1" si="3"/>
        <v/>
      </c>
      <c r="G138" s="32"/>
      <c r="S138" s="1"/>
    </row>
    <row r="139" spans="1:19" x14ac:dyDescent="0.35">
      <c r="A139" s="43" t="s">
        <v>300</v>
      </c>
      <c r="B139" s="25" t="s">
        <v>300</v>
      </c>
      <c r="C139" s="34">
        <f ca="1">SUMIF('3)参加者4)実施体制'!$B$5:$L$54,B139,'3)参加者4)実施体制'!$L$5:$L$54)</f>
        <v>0</v>
      </c>
      <c r="D139" s="43" t="str">
        <f t="shared" ca="1" si="3"/>
        <v/>
      </c>
      <c r="G139" s="32"/>
      <c r="S139" s="1"/>
    </row>
    <row r="140" spans="1:19" x14ac:dyDescent="0.35">
      <c r="A140" s="43" t="s">
        <v>301</v>
      </c>
      <c r="B140" s="25" t="s">
        <v>301</v>
      </c>
      <c r="C140" s="34">
        <f ca="1">SUMIF('3)参加者4)実施体制'!$B$5:$L$54,B140,'3)参加者4)実施体制'!$L$5:$L$54)</f>
        <v>0</v>
      </c>
      <c r="D140" s="43" t="str">
        <f t="shared" ca="1" si="3"/>
        <v/>
      </c>
      <c r="G140" s="32"/>
      <c r="S140" s="1"/>
    </row>
    <row r="141" spans="1:19" x14ac:dyDescent="0.35">
      <c r="A141" s="43" t="s">
        <v>425</v>
      </c>
      <c r="B141" s="25" t="s">
        <v>425</v>
      </c>
      <c r="C141" s="34">
        <f ca="1">SUMIF('3)参加者4)実施体制'!$B$5:$L$54,B141,'3)参加者4)実施体制'!$L$5:$L$54)</f>
        <v>0</v>
      </c>
      <c r="D141" s="43" t="str">
        <f t="shared" ref="D141" ca="1" si="4">IF(C141&gt;0,B141&amp;"："&amp;C141&amp;"人","")</f>
        <v/>
      </c>
      <c r="G141" s="32"/>
      <c r="S141" s="1"/>
    </row>
    <row r="142" spans="1:19" x14ac:dyDescent="0.35">
      <c r="A142" s="43" t="s">
        <v>302</v>
      </c>
      <c r="B142" s="25" t="s">
        <v>302</v>
      </c>
      <c r="C142" s="34">
        <f ca="1">SUMIF('3)参加者4)実施体制'!$B$5:$L$54,B142,'3)参加者4)実施体制'!$L$5:$L$54)</f>
        <v>0</v>
      </c>
      <c r="D142" s="43" t="str">
        <f t="shared" ca="1" si="3"/>
        <v/>
      </c>
      <c r="G142" s="32"/>
      <c r="S142" s="1"/>
    </row>
    <row r="143" spans="1:19" x14ac:dyDescent="0.35">
      <c r="A143" s="43" t="s">
        <v>303</v>
      </c>
      <c r="B143" s="25" t="s">
        <v>303</v>
      </c>
      <c r="C143" s="34">
        <f ca="1">SUMIF('3)参加者4)実施体制'!$B$5:$L$54,B143,'3)参加者4)実施体制'!$L$5:$L$54)</f>
        <v>0</v>
      </c>
      <c r="D143" s="43" t="str">
        <f t="shared" ca="1" si="3"/>
        <v/>
      </c>
      <c r="G143" s="32"/>
      <c r="S143" s="1"/>
    </row>
    <row r="144" spans="1:19" x14ac:dyDescent="0.35">
      <c r="A144" s="43" t="s">
        <v>304</v>
      </c>
      <c r="B144" s="25" t="s">
        <v>305</v>
      </c>
      <c r="C144" s="34">
        <f ca="1">SUMIF('3)参加者4)実施体制'!$B$5:$L$54,B144,'3)参加者4)実施体制'!$L$5:$L$54)</f>
        <v>0</v>
      </c>
      <c r="D144" s="43" t="str">
        <f t="shared" ca="1" si="3"/>
        <v/>
      </c>
      <c r="G144" s="32"/>
      <c r="S144" s="1"/>
    </row>
    <row r="145" spans="1:19" x14ac:dyDescent="0.35">
      <c r="A145" s="43" t="s">
        <v>306</v>
      </c>
      <c r="B145" s="25" t="s">
        <v>306</v>
      </c>
      <c r="C145" s="34">
        <f ca="1">SUMIF('3)参加者4)実施体制'!$B$5:$L$54,B145,'3)参加者4)実施体制'!$L$5:$L$54)</f>
        <v>0</v>
      </c>
      <c r="D145" s="43" t="str">
        <f t="shared" ca="1" si="3"/>
        <v/>
      </c>
      <c r="G145" s="32"/>
      <c r="S145" s="1"/>
    </row>
    <row r="146" spans="1:19" x14ac:dyDescent="0.35">
      <c r="A146" s="43" t="s">
        <v>307</v>
      </c>
      <c r="B146" s="25" t="s">
        <v>307</v>
      </c>
      <c r="C146" s="34">
        <f ca="1">SUMIF('3)参加者4)実施体制'!$B$5:$L$54,B146,'3)参加者4)実施体制'!$L$5:$L$54)</f>
        <v>0</v>
      </c>
      <c r="D146" s="43" t="str">
        <f t="shared" ca="1" si="3"/>
        <v/>
      </c>
      <c r="G146" s="32"/>
      <c r="S146" s="1"/>
    </row>
    <row r="147" spans="1:19" x14ac:dyDescent="0.35">
      <c r="A147" s="43" t="s">
        <v>308</v>
      </c>
      <c r="B147" s="25" t="s">
        <v>308</v>
      </c>
      <c r="C147" s="34">
        <f ca="1">SUMIF('3)参加者4)実施体制'!$B$5:$L$54,B147,'3)参加者4)実施体制'!$L$5:$L$54)</f>
        <v>0</v>
      </c>
      <c r="D147" s="43" t="str">
        <f t="shared" ca="1" si="3"/>
        <v/>
      </c>
      <c r="G147" s="32"/>
      <c r="S147" s="1"/>
    </row>
    <row r="148" spans="1:19" x14ac:dyDescent="0.35">
      <c r="A148" s="43" t="s">
        <v>309</v>
      </c>
      <c r="B148" s="25" t="s">
        <v>309</v>
      </c>
      <c r="C148" s="34">
        <f ca="1">SUMIF('3)参加者4)実施体制'!$B$5:$L$54,B148,'3)参加者4)実施体制'!$L$5:$L$54)</f>
        <v>0</v>
      </c>
      <c r="D148" s="43" t="str">
        <f t="shared" ca="1" si="3"/>
        <v/>
      </c>
      <c r="G148" s="32"/>
      <c r="S148" s="1"/>
    </row>
    <row r="149" spans="1:19" x14ac:dyDescent="0.35">
      <c r="A149" s="43" t="s">
        <v>310</v>
      </c>
      <c r="B149" s="25" t="s">
        <v>310</v>
      </c>
      <c r="C149" s="34">
        <f ca="1">SUMIF('3)参加者4)実施体制'!$B$5:$L$54,B149,'3)参加者4)実施体制'!$L$5:$L$54)</f>
        <v>0</v>
      </c>
      <c r="D149" s="43" t="str">
        <f t="shared" ca="1" si="3"/>
        <v/>
      </c>
      <c r="G149" s="32"/>
      <c r="S149" s="1"/>
    </row>
    <row r="150" spans="1:19" x14ac:dyDescent="0.35">
      <c r="A150" s="43" t="s">
        <v>311</v>
      </c>
      <c r="B150" s="25" t="s">
        <v>311</v>
      </c>
      <c r="C150" s="34">
        <f ca="1">SUMIF('3)参加者4)実施体制'!$B$5:$L$54,B150,'3)参加者4)実施体制'!$L$5:$L$54)</f>
        <v>0</v>
      </c>
      <c r="D150" s="43" t="str">
        <f t="shared" ca="1" si="3"/>
        <v/>
      </c>
      <c r="G150" s="32"/>
      <c r="S150" s="1"/>
    </row>
    <row r="151" spans="1:19" x14ac:dyDescent="0.35">
      <c r="A151" s="43" t="s">
        <v>312</v>
      </c>
      <c r="B151" s="25" t="s">
        <v>312</v>
      </c>
      <c r="C151" s="34">
        <f ca="1">SUMIF('3)参加者4)実施体制'!$B$5:$L$54,B151,'3)参加者4)実施体制'!$L$5:$L$54)</f>
        <v>0</v>
      </c>
      <c r="D151" s="43" t="str">
        <f t="shared" ca="1" si="3"/>
        <v/>
      </c>
      <c r="G151" s="32"/>
      <c r="S151" s="1"/>
    </row>
    <row r="152" spans="1:19" x14ac:dyDescent="0.35">
      <c r="A152" s="43" t="s">
        <v>313</v>
      </c>
      <c r="B152" s="25" t="s">
        <v>313</v>
      </c>
      <c r="C152" s="34">
        <f ca="1">SUMIF('3)参加者4)実施体制'!$B$5:$L$54,B152,'3)参加者4)実施体制'!$L$5:$L$54)</f>
        <v>0</v>
      </c>
      <c r="D152" s="43" t="str">
        <f t="shared" ca="1" si="3"/>
        <v/>
      </c>
      <c r="G152" s="32"/>
      <c r="S152" s="1"/>
    </row>
    <row r="153" spans="1:19" x14ac:dyDescent="0.35">
      <c r="A153" s="43" t="s">
        <v>314</v>
      </c>
      <c r="B153" s="25" t="s">
        <v>314</v>
      </c>
      <c r="C153" s="34">
        <f ca="1">SUMIF('3)参加者4)実施体制'!$B$5:$L$54,B153,'3)参加者4)実施体制'!$L$5:$L$54)</f>
        <v>0</v>
      </c>
      <c r="D153" s="43" t="str">
        <f t="shared" ca="1" si="3"/>
        <v/>
      </c>
      <c r="G153" s="32"/>
      <c r="S153" s="1"/>
    </row>
    <row r="154" spans="1:19" x14ac:dyDescent="0.35">
      <c r="A154" s="43" t="s">
        <v>315</v>
      </c>
      <c r="B154" s="25" t="s">
        <v>315</v>
      </c>
      <c r="C154" s="34">
        <f ca="1">SUMIF('3)参加者4)実施体制'!$B$5:$L$54,B154,'3)参加者4)実施体制'!$L$5:$L$54)</f>
        <v>0</v>
      </c>
      <c r="D154" s="43" t="str">
        <f t="shared" ca="1" si="3"/>
        <v/>
      </c>
      <c r="G154" s="32"/>
      <c r="S154" s="1"/>
    </row>
    <row r="155" spans="1:19" x14ac:dyDescent="0.35">
      <c r="A155" s="43" t="s">
        <v>316</v>
      </c>
      <c r="B155" s="25" t="s">
        <v>316</v>
      </c>
      <c r="C155" s="34">
        <f ca="1">SUMIF('3)参加者4)実施体制'!$B$5:$L$54,B155,'3)参加者4)実施体制'!$L$5:$L$54)</f>
        <v>0</v>
      </c>
      <c r="D155" s="43" t="str">
        <f t="shared" ca="1" si="3"/>
        <v/>
      </c>
      <c r="G155" s="32"/>
      <c r="S155" s="1"/>
    </row>
    <row r="156" spans="1:19" x14ac:dyDescent="0.35">
      <c r="A156" s="43" t="s">
        <v>317</v>
      </c>
      <c r="B156" s="25" t="s">
        <v>317</v>
      </c>
      <c r="C156" s="34">
        <f ca="1">SUMIF('3)参加者4)実施体制'!$B$5:$L$54,B156,'3)参加者4)実施体制'!$L$5:$L$54)</f>
        <v>0</v>
      </c>
      <c r="D156" s="43" t="str">
        <f t="shared" ca="1" si="3"/>
        <v/>
      </c>
      <c r="G156" s="32"/>
      <c r="S156" s="1"/>
    </row>
    <row r="157" spans="1:19" x14ac:dyDescent="0.35">
      <c r="A157" s="43" t="s">
        <v>318</v>
      </c>
      <c r="B157" s="25" t="s">
        <v>318</v>
      </c>
      <c r="C157" s="34">
        <f ca="1">SUMIF('3)参加者4)実施体制'!$B$5:$L$54,B157,'3)参加者4)実施体制'!$L$5:$L$54)</f>
        <v>0</v>
      </c>
      <c r="D157" s="43" t="str">
        <f t="shared" ca="1" si="3"/>
        <v/>
      </c>
      <c r="G157" s="32"/>
      <c r="S157" s="1"/>
    </row>
    <row r="158" spans="1:19" x14ac:dyDescent="0.35">
      <c r="A158" s="43" t="s">
        <v>319</v>
      </c>
      <c r="B158" s="25" t="s">
        <v>319</v>
      </c>
      <c r="C158" s="34">
        <f ca="1">SUMIF('3)参加者4)実施体制'!$B$5:$L$54,B158,'3)参加者4)実施体制'!$L$5:$L$54)</f>
        <v>0</v>
      </c>
      <c r="D158" s="43" t="str">
        <f t="shared" ca="1" si="3"/>
        <v/>
      </c>
      <c r="G158" s="32"/>
      <c r="S158" s="1"/>
    </row>
    <row r="159" spans="1:19" x14ac:dyDescent="0.35">
      <c r="A159" s="43" t="s">
        <v>320</v>
      </c>
      <c r="B159" s="25" t="s">
        <v>320</v>
      </c>
      <c r="C159" s="34">
        <f ca="1">SUMIF('3)参加者4)実施体制'!$B$5:$L$54,B159,'3)参加者4)実施体制'!$L$5:$L$54)</f>
        <v>0</v>
      </c>
      <c r="D159" s="43" t="str">
        <f t="shared" ca="1" si="3"/>
        <v/>
      </c>
      <c r="G159" s="32"/>
      <c r="S159" s="1"/>
    </row>
    <row r="160" spans="1:19" x14ac:dyDescent="0.35">
      <c r="A160" s="43" t="s">
        <v>321</v>
      </c>
      <c r="B160" s="25" t="s">
        <v>321</v>
      </c>
      <c r="C160" s="34">
        <f ca="1">SUMIF('3)参加者4)実施体制'!$B$5:$L$54,B160,'3)参加者4)実施体制'!$L$5:$L$54)</f>
        <v>0</v>
      </c>
      <c r="D160" s="43" t="str">
        <f t="shared" ca="1" si="3"/>
        <v/>
      </c>
      <c r="G160" s="32"/>
      <c r="S160" s="1"/>
    </row>
    <row r="161" spans="1:19" x14ac:dyDescent="0.35">
      <c r="A161" s="43" t="s">
        <v>322</v>
      </c>
      <c r="B161" s="25" t="s">
        <v>322</v>
      </c>
      <c r="C161" s="34">
        <f ca="1">SUMIF('3)参加者4)実施体制'!$B$5:$L$54,B161,'3)参加者4)実施体制'!$L$5:$L$54)</f>
        <v>0</v>
      </c>
      <c r="D161" s="43" t="str">
        <f t="shared" ca="1" si="3"/>
        <v/>
      </c>
      <c r="G161" s="32"/>
      <c r="S161" s="1"/>
    </row>
    <row r="162" spans="1:19" x14ac:dyDescent="0.35">
      <c r="A162" s="43" t="s">
        <v>323</v>
      </c>
      <c r="B162" s="25" t="s">
        <v>323</v>
      </c>
      <c r="C162" s="34">
        <f ca="1">SUMIF('3)参加者4)実施体制'!$B$5:$L$54,B162,'3)参加者4)実施体制'!$L$5:$L$54)</f>
        <v>0</v>
      </c>
      <c r="D162" s="43" t="str">
        <f t="shared" ca="1" si="3"/>
        <v/>
      </c>
      <c r="G162" s="32"/>
      <c r="S162" s="1"/>
    </row>
    <row r="163" spans="1:19" x14ac:dyDescent="0.35">
      <c r="A163" s="43" t="s">
        <v>324</v>
      </c>
      <c r="B163" s="25" t="s">
        <v>324</v>
      </c>
      <c r="C163" s="34">
        <f ca="1">SUMIF('3)参加者4)実施体制'!$B$5:$L$54,B163,'3)参加者4)実施体制'!$L$5:$L$54)</f>
        <v>0</v>
      </c>
      <c r="D163" s="43" t="str">
        <f t="shared" ca="1" si="3"/>
        <v/>
      </c>
      <c r="G163" s="32"/>
      <c r="S163" s="1"/>
    </row>
    <row r="164" spans="1:19" x14ac:dyDescent="0.35">
      <c r="A164" s="43" t="s">
        <v>325</v>
      </c>
      <c r="B164" s="25" t="s">
        <v>325</v>
      </c>
      <c r="C164" s="34">
        <f ca="1">SUMIF('3)参加者4)実施体制'!$B$5:$L$54,B164,'3)参加者4)実施体制'!$L$5:$L$54)</f>
        <v>0</v>
      </c>
      <c r="D164" s="43" t="str">
        <f t="shared" ca="1" si="3"/>
        <v/>
      </c>
      <c r="G164" s="32"/>
      <c r="S164" s="1"/>
    </row>
    <row r="165" spans="1:19" x14ac:dyDescent="0.35">
      <c r="A165" s="43" t="s">
        <v>326</v>
      </c>
      <c r="B165" s="25" t="s">
        <v>326</v>
      </c>
      <c r="C165" s="34">
        <f ca="1">SUMIF('3)参加者4)実施体制'!$B$5:$L$54,B165,'3)参加者4)実施体制'!$L$5:$L$54)</f>
        <v>0</v>
      </c>
      <c r="D165" s="43" t="str">
        <f t="shared" ca="1" si="3"/>
        <v/>
      </c>
      <c r="G165" s="32"/>
      <c r="S165" s="1"/>
    </row>
    <row r="166" spans="1:19" x14ac:dyDescent="0.35">
      <c r="A166" s="43" t="s">
        <v>327</v>
      </c>
      <c r="B166" s="25" t="s">
        <v>327</v>
      </c>
      <c r="C166" s="34">
        <f ca="1">SUMIF('3)参加者4)実施体制'!$B$5:$L$54,B166,'3)参加者4)実施体制'!$L$5:$L$54)</f>
        <v>0</v>
      </c>
      <c r="D166" s="43" t="str">
        <f t="shared" ca="1" si="3"/>
        <v/>
      </c>
      <c r="G166" s="32"/>
      <c r="S166" s="1"/>
    </row>
    <row r="167" spans="1:19" x14ac:dyDescent="0.35">
      <c r="A167" s="43" t="s">
        <v>328</v>
      </c>
      <c r="B167" s="25" t="s">
        <v>328</v>
      </c>
      <c r="C167" s="34">
        <f ca="1">SUMIF('3)参加者4)実施体制'!$B$5:$L$54,B167,'3)参加者4)実施体制'!$L$5:$L$54)</f>
        <v>0</v>
      </c>
      <c r="D167" s="43" t="str">
        <f t="shared" ca="1" si="3"/>
        <v/>
      </c>
      <c r="G167" s="32"/>
      <c r="S167" s="1"/>
    </row>
    <row r="168" spans="1:19" x14ac:dyDescent="0.35">
      <c r="A168" s="43" t="s">
        <v>329</v>
      </c>
      <c r="B168" s="25" t="s">
        <v>329</v>
      </c>
      <c r="C168" s="34">
        <f ca="1">SUMIF('3)参加者4)実施体制'!$B$5:$L$54,B168,'3)参加者4)実施体制'!$L$5:$L$54)</f>
        <v>0</v>
      </c>
      <c r="D168" s="43" t="str">
        <f t="shared" ca="1" si="3"/>
        <v/>
      </c>
      <c r="G168" s="32"/>
      <c r="S168" s="1"/>
    </row>
    <row r="169" spans="1:19" x14ac:dyDescent="0.35">
      <c r="A169" s="43" t="s">
        <v>330</v>
      </c>
      <c r="B169" s="25" t="s">
        <v>330</v>
      </c>
      <c r="C169" s="34">
        <f ca="1">SUMIF('3)参加者4)実施体制'!$B$5:$L$54,B169,'3)参加者4)実施体制'!$L$5:$L$54)</f>
        <v>0</v>
      </c>
      <c r="D169" s="43" t="str">
        <f t="shared" ca="1" si="3"/>
        <v/>
      </c>
      <c r="G169" s="32"/>
      <c r="S169" s="1"/>
    </row>
    <row r="170" spans="1:19" x14ac:dyDescent="0.35">
      <c r="A170" s="43" t="s">
        <v>331</v>
      </c>
      <c r="B170" s="25" t="s">
        <v>331</v>
      </c>
      <c r="C170" s="34">
        <f ca="1">SUMIF('3)参加者4)実施体制'!$B$5:$L$54,B170,'3)参加者4)実施体制'!$L$5:$L$54)</f>
        <v>0</v>
      </c>
      <c r="D170" s="43" t="str">
        <f t="shared" ca="1" si="3"/>
        <v/>
      </c>
      <c r="G170" s="32"/>
      <c r="S170" s="1"/>
    </row>
    <row r="171" spans="1:19" x14ac:dyDescent="0.35">
      <c r="A171" s="43" t="s">
        <v>332</v>
      </c>
      <c r="B171" s="25" t="s">
        <v>332</v>
      </c>
      <c r="C171" s="34">
        <f ca="1">SUMIF('3)参加者4)実施体制'!$B$5:$L$54,B171,'3)参加者4)実施体制'!$L$5:$L$54)</f>
        <v>0</v>
      </c>
      <c r="D171" s="43" t="str">
        <f t="shared" ca="1" si="3"/>
        <v/>
      </c>
      <c r="G171" s="32"/>
      <c r="S171" s="1"/>
    </row>
    <row r="172" spans="1:19" x14ac:dyDescent="0.35">
      <c r="A172" s="43" t="s">
        <v>333</v>
      </c>
      <c r="B172" s="25" t="s">
        <v>333</v>
      </c>
      <c r="C172" s="34">
        <f ca="1">SUMIF('3)参加者4)実施体制'!$B$5:$L$54,B172,'3)参加者4)実施体制'!$L$5:$L$54)</f>
        <v>0</v>
      </c>
      <c r="D172" s="43" t="str">
        <f t="shared" ca="1" si="3"/>
        <v/>
      </c>
      <c r="G172" s="32"/>
      <c r="S172" s="1"/>
    </row>
    <row r="173" spans="1:19" x14ac:dyDescent="0.35">
      <c r="A173" s="43" t="s">
        <v>19</v>
      </c>
      <c r="B173" s="25" t="s">
        <v>19</v>
      </c>
      <c r="C173" s="34">
        <f ca="1">SUMIF('3)参加者4)実施体制'!$B$5:$L$54,B173,'3)参加者4)実施体制'!$L$5:$L$54)</f>
        <v>0</v>
      </c>
      <c r="D173" s="43" t="str">
        <f t="shared" ca="1" si="3"/>
        <v/>
      </c>
      <c r="G173" s="32"/>
      <c r="S173" s="1"/>
    </row>
    <row r="174" spans="1:19" x14ac:dyDescent="0.35">
      <c r="A174" s="43" t="s">
        <v>334</v>
      </c>
      <c r="B174" s="25" t="s">
        <v>334</v>
      </c>
      <c r="C174" s="34">
        <f ca="1">SUMIF('3)参加者4)実施体制'!$B$5:$L$54,B174,'3)参加者4)実施体制'!$L$5:$L$54)</f>
        <v>0</v>
      </c>
      <c r="D174" s="43" t="str">
        <f t="shared" ca="1" si="3"/>
        <v/>
      </c>
      <c r="G174" s="32"/>
      <c r="S174" s="1"/>
    </row>
    <row r="175" spans="1:19" x14ac:dyDescent="0.35">
      <c r="A175" s="43" t="s">
        <v>335</v>
      </c>
      <c r="B175" s="25" t="s">
        <v>377</v>
      </c>
      <c r="C175" s="34">
        <f ca="1">SUMIF('3)参加者4)実施体制'!$B$5:$L$54,B175,'3)参加者4)実施体制'!$L$5:$L$54)</f>
        <v>0</v>
      </c>
      <c r="D175" s="43" t="str">
        <f t="shared" ca="1" si="3"/>
        <v/>
      </c>
      <c r="G175" s="32"/>
      <c r="S175" s="1"/>
    </row>
    <row r="176" spans="1:19" x14ac:dyDescent="0.35">
      <c r="A176" s="43" t="s">
        <v>336</v>
      </c>
      <c r="B176" s="25" t="s">
        <v>337</v>
      </c>
      <c r="C176" s="34">
        <f ca="1">SUMIF('3)参加者4)実施体制'!$B$5:$L$54,B176,'3)参加者4)実施体制'!$L$5:$L$54)</f>
        <v>0</v>
      </c>
      <c r="D176" s="43" t="str">
        <f t="shared" ca="1" si="3"/>
        <v/>
      </c>
      <c r="G176" s="32"/>
      <c r="S176" s="1"/>
    </row>
    <row r="177" spans="1:19" x14ac:dyDescent="0.35">
      <c r="A177" s="43" t="s">
        <v>338</v>
      </c>
      <c r="B177" s="25" t="s">
        <v>338</v>
      </c>
      <c r="C177" s="34">
        <f ca="1">SUMIF('3)参加者4)実施体制'!$B$5:$L$54,B177,'3)参加者4)実施体制'!$L$5:$L$54)</f>
        <v>0</v>
      </c>
      <c r="D177" s="43" t="str">
        <f t="shared" ca="1" si="3"/>
        <v/>
      </c>
      <c r="G177" s="32"/>
      <c r="S177" s="1"/>
    </row>
    <row r="178" spans="1:19" x14ac:dyDescent="0.35">
      <c r="A178" s="43" t="s">
        <v>339</v>
      </c>
      <c r="B178" s="25" t="s">
        <v>339</v>
      </c>
      <c r="C178" s="34">
        <f ca="1">SUMIF('3)参加者4)実施体制'!$B$5:$L$54,B178,'3)参加者4)実施体制'!$L$5:$L$54)</f>
        <v>0</v>
      </c>
      <c r="D178" s="43" t="str">
        <f t="shared" ca="1" si="3"/>
        <v/>
      </c>
      <c r="G178" s="32"/>
      <c r="S178" s="1"/>
    </row>
    <row r="179" spans="1:19" x14ac:dyDescent="0.35">
      <c r="A179" s="43" t="s">
        <v>340</v>
      </c>
      <c r="B179" s="25" t="s">
        <v>340</v>
      </c>
      <c r="C179" s="34">
        <f ca="1">SUMIF('3)参加者4)実施体制'!$B$5:$L$54,B179,'3)参加者4)実施体制'!$L$5:$L$54)</f>
        <v>0</v>
      </c>
      <c r="D179" s="43" t="str">
        <f t="shared" ca="1" si="3"/>
        <v/>
      </c>
      <c r="G179" s="32"/>
      <c r="S179" s="1"/>
    </row>
    <row r="180" spans="1:19" x14ac:dyDescent="0.35">
      <c r="A180" s="43" t="s">
        <v>341</v>
      </c>
      <c r="B180" s="25" t="s">
        <v>341</v>
      </c>
      <c r="C180" s="34">
        <f ca="1">SUMIF('3)参加者4)実施体制'!$B$5:$L$54,B180,'3)参加者4)実施体制'!$L$5:$L$54)</f>
        <v>0</v>
      </c>
      <c r="D180" s="43" t="str">
        <f t="shared" ca="1" si="3"/>
        <v/>
      </c>
      <c r="G180" s="32"/>
      <c r="S180" s="1"/>
    </row>
    <row r="181" spans="1:19" x14ac:dyDescent="0.35">
      <c r="A181" s="43" t="s">
        <v>342</v>
      </c>
      <c r="B181" s="25" t="s">
        <v>342</v>
      </c>
      <c r="C181" s="34">
        <f ca="1">SUMIF('3)参加者4)実施体制'!$B$5:$L$54,B181,'3)参加者4)実施体制'!$L$5:$L$54)</f>
        <v>0</v>
      </c>
      <c r="D181" s="43" t="str">
        <f t="shared" ca="1" si="3"/>
        <v/>
      </c>
      <c r="G181" s="32"/>
      <c r="S181" s="1"/>
    </row>
    <row r="182" spans="1:19" x14ac:dyDescent="0.35">
      <c r="A182" s="43" t="s">
        <v>343</v>
      </c>
      <c r="B182" s="25" t="s">
        <v>343</v>
      </c>
      <c r="C182" s="34">
        <f ca="1">SUMIF('3)参加者4)実施体制'!$B$5:$L$54,B182,'3)参加者4)実施体制'!$L$5:$L$54)</f>
        <v>0</v>
      </c>
      <c r="D182" s="43" t="str">
        <f t="shared" ca="1" si="3"/>
        <v/>
      </c>
      <c r="G182" s="32"/>
      <c r="S182" s="1"/>
    </row>
    <row r="183" spans="1:19" x14ac:dyDescent="0.35">
      <c r="A183" s="43" t="s">
        <v>344</v>
      </c>
      <c r="B183" s="25" t="s">
        <v>344</v>
      </c>
      <c r="C183" s="34">
        <f ca="1">SUMIF('3)参加者4)実施体制'!$B$5:$L$54,B183,'3)参加者4)実施体制'!$L$5:$L$54)</f>
        <v>0</v>
      </c>
      <c r="D183" s="43" t="str">
        <f t="shared" ca="1" si="3"/>
        <v/>
      </c>
      <c r="G183" s="32"/>
      <c r="S183" s="1"/>
    </row>
    <row r="184" spans="1:19" x14ac:dyDescent="0.35">
      <c r="A184" s="43" t="s">
        <v>345</v>
      </c>
      <c r="B184" s="25" t="s">
        <v>345</v>
      </c>
      <c r="C184" s="34">
        <f ca="1">SUMIF('3)参加者4)実施体制'!$B$5:$L$54,B184,'3)参加者4)実施体制'!$L$5:$L$54)</f>
        <v>0</v>
      </c>
      <c r="D184" s="43" t="str">
        <f t="shared" ca="1" si="3"/>
        <v/>
      </c>
      <c r="G184" s="32"/>
      <c r="S184" s="1"/>
    </row>
    <row r="185" spans="1:19" x14ac:dyDescent="0.35">
      <c r="A185" s="43" t="s">
        <v>346</v>
      </c>
      <c r="B185" s="25" t="s">
        <v>346</v>
      </c>
      <c r="C185" s="34">
        <f ca="1">SUMIF('3)参加者4)実施体制'!$B$5:$L$54,B185,'3)参加者4)実施体制'!$L$5:$L$54)</f>
        <v>0</v>
      </c>
      <c r="D185" s="43" t="str">
        <f t="shared" ca="1" si="3"/>
        <v/>
      </c>
      <c r="G185" s="32"/>
      <c r="S185" s="1"/>
    </row>
    <row r="186" spans="1:19" x14ac:dyDescent="0.35">
      <c r="A186" s="43" t="s">
        <v>347</v>
      </c>
      <c r="B186" s="25" t="s">
        <v>347</v>
      </c>
      <c r="C186" s="34">
        <f ca="1">SUMIF('3)参加者4)実施体制'!$B$5:$L$54,B186,'3)参加者4)実施体制'!$L$5:$L$54)</f>
        <v>0</v>
      </c>
      <c r="D186" s="43" t="str">
        <f t="shared" ca="1" si="3"/>
        <v/>
      </c>
      <c r="G186" s="32"/>
      <c r="S186" s="1"/>
    </row>
    <row r="187" spans="1:19" x14ac:dyDescent="0.35">
      <c r="A187" s="43" t="s">
        <v>348</v>
      </c>
      <c r="B187" s="25" t="s">
        <v>348</v>
      </c>
      <c r="C187" s="34">
        <f ca="1">SUMIF('3)参加者4)実施体制'!$B$5:$L$54,B187,'3)参加者4)実施体制'!$L$5:$L$54)</f>
        <v>0</v>
      </c>
      <c r="D187" s="43" t="str">
        <f t="shared" ca="1" si="3"/>
        <v/>
      </c>
      <c r="G187" s="32"/>
      <c r="S187" s="1"/>
    </row>
    <row r="188" spans="1:19" x14ac:dyDescent="0.35">
      <c r="A188" s="43" t="s">
        <v>349</v>
      </c>
      <c r="B188" s="25" t="s">
        <v>349</v>
      </c>
      <c r="C188" s="34">
        <f ca="1">SUMIF('3)参加者4)実施体制'!$B$5:$L$54,B188,'3)参加者4)実施体制'!$L$5:$L$54)</f>
        <v>0</v>
      </c>
      <c r="D188" s="43" t="str">
        <f t="shared" ca="1" si="3"/>
        <v/>
      </c>
      <c r="G188" s="32"/>
      <c r="S188" s="1"/>
    </row>
    <row r="189" spans="1:19" x14ac:dyDescent="0.35">
      <c r="A189" s="43" t="s">
        <v>350</v>
      </c>
      <c r="B189" s="25" t="s">
        <v>350</v>
      </c>
      <c r="C189" s="34">
        <f ca="1">SUMIF('3)参加者4)実施体制'!$B$5:$L$54,B189,'3)参加者4)実施体制'!$L$5:$L$54)</f>
        <v>0</v>
      </c>
      <c r="D189" s="43" t="str">
        <f t="shared" ca="1" si="3"/>
        <v/>
      </c>
      <c r="G189" s="32"/>
      <c r="S189" s="1"/>
    </row>
    <row r="190" spans="1:19" x14ac:dyDescent="0.35">
      <c r="A190" s="43" t="s">
        <v>351</v>
      </c>
      <c r="B190" s="25" t="s">
        <v>351</v>
      </c>
      <c r="C190" s="34">
        <f ca="1">SUMIF('3)参加者4)実施体制'!$B$5:$L$54,B190,'3)参加者4)実施体制'!$L$5:$L$54)</f>
        <v>0</v>
      </c>
      <c r="D190" s="43" t="str">
        <f t="shared" ca="1" si="3"/>
        <v/>
      </c>
      <c r="G190" s="32"/>
      <c r="S190" s="1"/>
    </row>
    <row r="191" spans="1:19" x14ac:dyDescent="0.35">
      <c r="A191" s="43" t="s">
        <v>352</v>
      </c>
      <c r="B191" s="25" t="s">
        <v>352</v>
      </c>
      <c r="C191" s="34">
        <f ca="1">SUMIF('3)参加者4)実施体制'!$B$5:$L$54,B191,'3)参加者4)実施体制'!$L$5:$L$54)</f>
        <v>0</v>
      </c>
      <c r="D191" s="43" t="str">
        <f t="shared" ca="1" si="3"/>
        <v/>
      </c>
      <c r="G191" s="32"/>
      <c r="S191" s="1"/>
    </row>
    <row r="192" spans="1:19" x14ac:dyDescent="0.35">
      <c r="A192" s="43" t="s">
        <v>353</v>
      </c>
      <c r="B192" s="25" t="s">
        <v>353</v>
      </c>
      <c r="C192" s="34">
        <f ca="1">SUMIF('3)参加者4)実施体制'!$B$5:$L$54,B192,'3)参加者4)実施体制'!$L$5:$L$54)</f>
        <v>0</v>
      </c>
      <c r="D192" s="43" t="str">
        <f t="shared" ca="1" si="3"/>
        <v/>
      </c>
      <c r="G192" s="32"/>
      <c r="S192" s="1"/>
    </row>
    <row r="193" spans="1:19" x14ac:dyDescent="0.35">
      <c r="A193" s="43" t="s">
        <v>354</v>
      </c>
      <c r="B193" s="25" t="s">
        <v>354</v>
      </c>
      <c r="C193" s="34">
        <f ca="1">SUMIF('3)参加者4)実施体制'!$B$5:$L$54,B193,'3)参加者4)実施体制'!$L$5:$L$54)</f>
        <v>0</v>
      </c>
      <c r="D193" s="43" t="str">
        <f t="shared" ca="1" si="3"/>
        <v/>
      </c>
      <c r="G193" s="32"/>
      <c r="S193" s="1"/>
    </row>
    <row r="194" spans="1:19" x14ac:dyDescent="0.35">
      <c r="A194" s="43" t="s">
        <v>355</v>
      </c>
      <c r="B194" s="25" t="s">
        <v>355</v>
      </c>
      <c r="C194" s="34">
        <f ca="1">SUMIF('3)参加者4)実施体制'!$B$5:$L$54,B194,'3)参加者4)実施体制'!$L$5:$L$54)</f>
        <v>0</v>
      </c>
      <c r="D194" s="43" t="str">
        <f t="shared" ca="1" si="3"/>
        <v/>
      </c>
      <c r="G194" s="32"/>
      <c r="S194" s="1"/>
    </row>
    <row r="195" spans="1:19" x14ac:dyDescent="0.35">
      <c r="A195" s="43" t="s">
        <v>356</v>
      </c>
      <c r="B195" s="25" t="s">
        <v>356</v>
      </c>
      <c r="C195" s="34">
        <f ca="1">SUMIF('3)参加者4)実施体制'!$B$5:$L$54,B195,'3)参加者4)実施体制'!$L$5:$L$54)</f>
        <v>0</v>
      </c>
      <c r="D195" s="43" t="str">
        <f t="shared" ca="1" si="3"/>
        <v/>
      </c>
      <c r="G195" s="32"/>
      <c r="S195" s="1"/>
    </row>
    <row r="196" spans="1:19" x14ac:dyDescent="0.35">
      <c r="A196" s="43" t="s">
        <v>357</v>
      </c>
      <c r="B196" s="25" t="s">
        <v>357</v>
      </c>
      <c r="C196" s="34">
        <f ca="1">SUMIF('3)参加者4)実施体制'!$B$5:$L$54,B196,'3)参加者4)実施体制'!$L$5:$L$54)</f>
        <v>0</v>
      </c>
      <c r="D196" s="43" t="str">
        <f t="shared" ca="1" si="3"/>
        <v/>
      </c>
      <c r="G196" s="32"/>
      <c r="S196" s="1"/>
    </row>
    <row r="197" spans="1:19" x14ac:dyDescent="0.35">
      <c r="A197" s="43" t="s">
        <v>358</v>
      </c>
      <c r="B197" s="43" t="s">
        <v>358</v>
      </c>
      <c r="C197" s="34">
        <f ca="1">SUMIF('3)参加者4)実施体制'!$B$5:$L$54,B197,'3)参加者4)実施体制'!$L$5:$L$54)</f>
        <v>0</v>
      </c>
      <c r="D197" s="43" t="str">
        <f t="shared" ca="1" si="3"/>
        <v/>
      </c>
      <c r="G197" s="32"/>
      <c r="S197" s="1"/>
    </row>
    <row r="198" spans="1:19" x14ac:dyDescent="0.35">
      <c r="A198" s="43" t="s">
        <v>359</v>
      </c>
      <c r="B198" s="25" t="s">
        <v>359</v>
      </c>
      <c r="C198" s="34">
        <f ca="1">SUMIF('3)参加者4)実施体制'!$B$5:$L$54,B198,'3)参加者4)実施体制'!$L$5:$L$54)</f>
        <v>0</v>
      </c>
      <c r="D198" s="43" t="str">
        <f t="shared" ref="D198:D200" ca="1" si="5">IF(C198&gt;0,B198&amp;"："&amp;C198&amp;"人","")</f>
        <v/>
      </c>
      <c r="G198" s="32"/>
      <c r="S198" s="1"/>
    </row>
    <row r="199" spans="1:19" x14ac:dyDescent="0.35">
      <c r="A199" s="43" t="s">
        <v>360</v>
      </c>
      <c r="B199" s="25" t="s">
        <v>360</v>
      </c>
      <c r="C199" s="34">
        <f ca="1">SUMIF('3)参加者4)実施体制'!$B$5:$L$54,B199,'3)参加者4)実施体制'!$L$5:$L$54)</f>
        <v>0</v>
      </c>
      <c r="D199" s="43" t="str">
        <f t="shared" ca="1" si="5"/>
        <v/>
      </c>
      <c r="G199" s="32"/>
      <c r="S199" s="1"/>
    </row>
    <row r="200" spans="1:19" x14ac:dyDescent="0.35">
      <c r="A200" s="43" t="s">
        <v>361</v>
      </c>
      <c r="B200" s="25" t="s">
        <v>361</v>
      </c>
      <c r="C200" s="34">
        <f ca="1">SUMIF('3)参加者4)実施体制'!$B$5:$L$54,B200,'3)参加者4)実施体制'!$L$5:$L$54)</f>
        <v>0</v>
      </c>
      <c r="D200" s="43" t="str">
        <f t="shared" ca="1" si="5"/>
        <v/>
      </c>
      <c r="G200" s="32"/>
      <c r="S200" s="1"/>
    </row>
    <row r="201" spans="1:19" x14ac:dyDescent="0.35">
      <c r="A201" s="43"/>
      <c r="B201" s="43" t="s">
        <v>92</v>
      </c>
      <c r="C201" s="117">
        <f ca="1">SUM(C3:C200)</f>
        <v>0</v>
      </c>
      <c r="D201" s="43"/>
      <c r="G201" s="32"/>
      <c r="S201" s="1"/>
    </row>
    <row r="204" spans="1:19" ht="24" customHeight="1" thickBot="1" x14ac:dyDescent="0.4">
      <c r="A204" s="168" t="s">
        <v>363</v>
      </c>
    </row>
    <row r="205" spans="1:19" ht="16.5" thickTop="1" x14ac:dyDescent="0.35">
      <c r="A205" s="43">
        <v>1</v>
      </c>
      <c r="B205" s="169" t="str">
        <f>'3)参加者4)実施体制'!B5</f>
        <v/>
      </c>
      <c r="C205" s="172" t="str" cm="1">
        <f t="array" ref="C205">IF(ROWS(B$205:B205)&lt;=COUNT($D$205:$D$229),INDEX(B:B,SMALL(D$205:D$229,ROWS(B$205:B205))),"")</f>
        <v/>
      </c>
      <c r="D205" s="171">
        <f>IF(COUNTIF($B$205:B205,B205)=1,ROW(),"")</f>
        <v>205</v>
      </c>
    </row>
    <row r="206" spans="1:19" ht="16" x14ac:dyDescent="0.35">
      <c r="A206" s="43">
        <v>2</v>
      </c>
      <c r="B206" s="169" t="str">
        <f>'3)参加者4)実施体制'!B6</f>
        <v/>
      </c>
      <c r="C206" s="173" t="str" cm="1">
        <f t="array" ref="C206">IF(ROWS(B$205:B206)&lt;=COUNT($D$205:$D$229),INDEX(B:B,SMALL(D$205:D$229,ROWS(B$205:B206))),"")</f>
        <v/>
      </c>
      <c r="D206" s="171" t="str">
        <f>IF(COUNTIF($B$205:B206,B206)=1,ROW(),"")</f>
        <v/>
      </c>
    </row>
    <row r="207" spans="1:19" ht="16" x14ac:dyDescent="0.35">
      <c r="A207" s="43">
        <v>3</v>
      </c>
      <c r="B207" s="169" t="str">
        <f>'3)参加者4)実施体制'!B7</f>
        <v/>
      </c>
      <c r="C207" s="173" t="str" cm="1">
        <f t="array" ref="C207">IF(ROWS(B$205:B207)&lt;=COUNT($D$205:$D$229),INDEX(B:B,SMALL(D$205:D$229,ROWS(B$205:B207))),"")</f>
        <v/>
      </c>
      <c r="D207" s="171" t="str">
        <f>IF(COUNTIF($B$205:B207,B207)=1,ROW(),"")</f>
        <v/>
      </c>
    </row>
    <row r="208" spans="1:19" ht="16" x14ac:dyDescent="0.35">
      <c r="A208" s="43">
        <v>4</v>
      </c>
      <c r="B208" s="169" t="str">
        <f>'3)参加者4)実施体制'!B8</f>
        <v/>
      </c>
      <c r="C208" s="173" t="str" cm="1">
        <f t="array" ref="C208">IF(ROWS(B$205:B208)&lt;=COUNT($D$205:$D$229),INDEX(B:B,SMALL(D$205:D$229,ROWS(B$205:B208))),"")</f>
        <v/>
      </c>
      <c r="D208" s="171" t="str">
        <f>IF(COUNTIF($B$205:B208,B208)=1,ROW(),"")</f>
        <v/>
      </c>
    </row>
    <row r="209" spans="1:4" ht="16" x14ac:dyDescent="0.35">
      <c r="A209" s="43">
        <v>5</v>
      </c>
      <c r="B209" s="169" t="str">
        <f>'3)参加者4)実施体制'!B9</f>
        <v/>
      </c>
      <c r="C209" s="173" t="str" cm="1">
        <f t="array" ref="C209">IF(ROWS(B$205:B209)&lt;=COUNT($D$205:$D$229),INDEX(B:B,SMALL(D$205:D$229,ROWS(B$205:B209))),"")</f>
        <v/>
      </c>
      <c r="D209" s="171" t="str">
        <f>IF(COUNTIF($B$205:B209,B209)=1,ROW(),"")</f>
        <v/>
      </c>
    </row>
    <row r="210" spans="1:4" ht="16" x14ac:dyDescent="0.35">
      <c r="A210" s="43">
        <v>6</v>
      </c>
      <c r="B210" s="169" t="str">
        <f>'3)参加者4)実施体制'!B10</f>
        <v/>
      </c>
      <c r="C210" s="173" t="str" cm="1">
        <f t="array" ref="C210">IF(ROWS(B$205:B210)&lt;=COUNT($D$205:$D$229),INDEX(B:B,SMALL(D$205:D$229,ROWS(B$205:B210))),"")</f>
        <v/>
      </c>
      <c r="D210" s="171" t="str">
        <f>IF(COUNTIF($B$205:B210,B210)=1,ROW(),"")</f>
        <v/>
      </c>
    </row>
    <row r="211" spans="1:4" ht="16" x14ac:dyDescent="0.35">
      <c r="A211" s="43">
        <v>7</v>
      </c>
      <c r="B211" s="169" t="str">
        <f>'3)参加者4)実施体制'!B11</f>
        <v/>
      </c>
      <c r="C211" s="173" t="str" cm="1">
        <f t="array" ref="C211">IF(ROWS(B$205:B211)&lt;=COUNT($D$205:$D$229),INDEX(B:B,SMALL(D$205:D$229,ROWS(B$205:B211))),"")</f>
        <v/>
      </c>
      <c r="D211" s="171" t="str">
        <f>IF(COUNTIF($B$205:B211,B211)=1,ROW(),"")</f>
        <v/>
      </c>
    </row>
    <row r="212" spans="1:4" ht="16" x14ac:dyDescent="0.35">
      <c r="A212" s="43">
        <v>8</v>
      </c>
      <c r="B212" s="169" t="str">
        <f>'3)参加者4)実施体制'!B12</f>
        <v/>
      </c>
      <c r="C212" s="173" t="str" cm="1">
        <f t="array" ref="C212">IF(ROWS(B$205:B212)&lt;=COUNT($D$205:$D$229),INDEX(B:B,SMALL(D$205:D$229,ROWS(B$205:B212))),"")</f>
        <v/>
      </c>
      <c r="D212" s="171" t="str">
        <f>IF(COUNTIF($B$205:B212,B212)=1,ROW(),"")</f>
        <v/>
      </c>
    </row>
    <row r="213" spans="1:4" ht="16" x14ac:dyDescent="0.35">
      <c r="A213" s="43">
        <v>9</v>
      </c>
      <c r="B213" s="169" t="str">
        <f>'3)参加者4)実施体制'!B13</f>
        <v/>
      </c>
      <c r="C213" s="173" t="str" cm="1">
        <f t="array" ref="C213">IF(ROWS(B$205:B213)&lt;=COUNT($D$205:$D$229),INDEX(B:B,SMALL(D$205:D$229,ROWS(B$205:B213))),"")</f>
        <v/>
      </c>
      <c r="D213" s="171" t="str">
        <f>IF(COUNTIF($B$205:B213,B213)=1,ROW(),"")</f>
        <v/>
      </c>
    </row>
    <row r="214" spans="1:4" ht="16" x14ac:dyDescent="0.35">
      <c r="A214" s="43">
        <v>10</v>
      </c>
      <c r="B214" s="169" t="str">
        <f>'3)参加者4)実施体制'!B14</f>
        <v/>
      </c>
      <c r="C214" s="173" t="str" cm="1">
        <f t="array" ref="C214">IF(ROWS(B$205:B214)&lt;=COUNT($D$205:$D$229),INDEX(B:B,SMALL(D$205:D$229,ROWS(B$205:B214))),"")</f>
        <v/>
      </c>
      <c r="D214" s="171" t="str">
        <f>IF(COUNTIF($B$205:B214,B214)=1,ROW(),"")</f>
        <v/>
      </c>
    </row>
    <row r="215" spans="1:4" ht="16" x14ac:dyDescent="0.35">
      <c r="A215" s="43">
        <v>11</v>
      </c>
      <c r="B215" s="169"/>
      <c r="C215" s="173" t="str" cm="1">
        <f t="array" ref="C215">IF(ROWS(B$205:B215)&lt;=COUNT($D$205:$D$229),INDEX(B:B,SMALL(D$205:D$229,ROWS(B$205:B215))),"")</f>
        <v/>
      </c>
      <c r="D215" s="171" t="str">
        <f>IF(COUNTIF($B$205:B215,B215)=1,ROW(),"")</f>
        <v/>
      </c>
    </row>
    <row r="216" spans="1:4" ht="16" x14ac:dyDescent="0.35">
      <c r="A216" s="43">
        <v>12</v>
      </c>
      <c r="B216" s="169"/>
      <c r="C216" s="173" t="str" cm="1">
        <f t="array" ref="C216">IF(ROWS(B$205:B216)&lt;=COUNT($D$205:$D$229),INDEX(B:B,SMALL(D$205:D$229,ROWS(B$205:B216))),"")</f>
        <v/>
      </c>
      <c r="D216" s="171" t="str">
        <f>IF(COUNTIF($B$205:B216,B216)=1,ROW(),"")</f>
        <v/>
      </c>
    </row>
    <row r="217" spans="1:4" ht="16" x14ac:dyDescent="0.35">
      <c r="A217" s="43">
        <v>13</v>
      </c>
      <c r="B217" s="169"/>
      <c r="C217" s="173" t="str" cm="1">
        <f t="array" ref="C217">IF(ROWS(B$205:B217)&lt;=COUNT($D$205:$D$229),INDEX(B:B,SMALL(D$205:D$229,ROWS(B$205:B217))),"")</f>
        <v/>
      </c>
      <c r="D217" s="171" t="str">
        <f>IF(COUNTIF($B$205:B217,B217)=1,ROW(),"")</f>
        <v/>
      </c>
    </row>
    <row r="218" spans="1:4" ht="16" x14ac:dyDescent="0.35">
      <c r="A218" s="43">
        <v>14</v>
      </c>
      <c r="B218" s="169"/>
      <c r="C218" s="173" t="str" cm="1">
        <f t="array" ref="C218">IF(ROWS(B$205:B218)&lt;=COUNT($D$205:$D$229),INDEX(B:B,SMALL(D$205:D$229,ROWS(B$205:B218))),"")</f>
        <v/>
      </c>
      <c r="D218" s="171" t="str">
        <f>IF(COUNTIF($B$205:B218,B218)=1,ROW(),"")</f>
        <v/>
      </c>
    </row>
    <row r="219" spans="1:4" ht="16" x14ac:dyDescent="0.35">
      <c r="A219" s="43">
        <v>15</v>
      </c>
      <c r="B219" s="169"/>
      <c r="C219" s="173" t="str" cm="1">
        <f t="array" ref="C219">IF(ROWS(B$205:B219)&lt;=COUNT($D$205:$D$229),INDEX(B:B,SMALL(D$205:D$229,ROWS(B$205:B219))),"")</f>
        <v/>
      </c>
      <c r="D219" s="171" t="str">
        <f>IF(COUNTIF($B$205:B219,B219)=1,ROW(),"")</f>
        <v/>
      </c>
    </row>
    <row r="220" spans="1:4" x14ac:dyDescent="0.35">
      <c r="A220" s="43">
        <v>16</v>
      </c>
      <c r="B220" s="170"/>
      <c r="C220" s="173" t="str" cm="1">
        <f t="array" ref="C220">IF(ROWS(B$205:B220)&lt;=COUNT($D$205:$D$229),INDEX(B:B,SMALL(D$205:D$229,ROWS(B$205:B220))),"")</f>
        <v/>
      </c>
      <c r="D220" s="171" t="str">
        <f>IF(COUNTIF($B$205:B220,B220)=1,ROW(),"")</f>
        <v/>
      </c>
    </row>
    <row r="221" spans="1:4" x14ac:dyDescent="0.35">
      <c r="A221" s="43">
        <v>17</v>
      </c>
      <c r="B221" s="170"/>
      <c r="C221" s="173" t="str" cm="1">
        <f t="array" ref="C221">IF(ROWS(B$205:B221)&lt;=COUNT($D$205:$D$229),INDEX(B:B,SMALL(D$205:D$229,ROWS(B$205:B221))),"")</f>
        <v/>
      </c>
      <c r="D221" s="171" t="str">
        <f>IF(COUNTIF($B$205:B221,B221)=1,ROW(),"")</f>
        <v/>
      </c>
    </row>
    <row r="222" spans="1:4" x14ac:dyDescent="0.35">
      <c r="A222" s="43">
        <v>18</v>
      </c>
      <c r="B222" s="170"/>
      <c r="C222" s="173" t="str" cm="1">
        <f t="array" ref="C222">IF(ROWS(B$205:B222)&lt;=COUNT($D$205:$D$229),INDEX(B:B,SMALL(D$205:D$229,ROWS(B$205:B222))),"")</f>
        <v/>
      </c>
      <c r="D222" s="171" t="str">
        <f>IF(COUNTIF($B$205:B222,B222)=1,ROW(),"")</f>
        <v/>
      </c>
    </row>
    <row r="223" spans="1:4" x14ac:dyDescent="0.35">
      <c r="A223" s="43">
        <v>19</v>
      </c>
      <c r="B223" s="170"/>
      <c r="C223" s="173" t="str" cm="1">
        <f t="array" ref="C223">IF(ROWS(B$205:B223)&lt;=COUNT($D$205:$D$229),INDEX(B:B,SMALL(D$205:D$229,ROWS(B$205:B223))),"")</f>
        <v/>
      </c>
      <c r="D223" s="171" t="str">
        <f>IF(COUNTIF($B$205:B223,B223)=1,ROW(),"")</f>
        <v/>
      </c>
    </row>
    <row r="224" spans="1:4" x14ac:dyDescent="0.35">
      <c r="A224" s="43">
        <v>20</v>
      </c>
      <c r="B224" s="170"/>
      <c r="C224" s="173" t="str" cm="1">
        <f t="array" ref="C224">IF(ROWS(B$205:B224)&lt;=COUNT($D$205:$D$229),INDEX(B:B,SMALL(D$205:D$229,ROWS(B$205:B224))),"")</f>
        <v/>
      </c>
      <c r="D224" s="171" t="str">
        <f>IF(COUNTIF($B$205:B224,B224)=1,ROW(),"")</f>
        <v/>
      </c>
    </row>
    <row r="225" spans="1:4" x14ac:dyDescent="0.35">
      <c r="A225" s="43">
        <v>21</v>
      </c>
      <c r="B225" s="170"/>
      <c r="C225" s="173" t="str" cm="1">
        <f t="array" ref="C225">IF(ROWS(B$205:B225)&lt;=COUNT($D$205:$D$229),INDEX(B:B,SMALL(D$205:D$229,ROWS(B$205:B225))),"")</f>
        <v/>
      </c>
      <c r="D225" s="171" t="str">
        <f>IF(COUNTIF($B$205:B225,B225)=1,ROW(),"")</f>
        <v/>
      </c>
    </row>
    <row r="226" spans="1:4" x14ac:dyDescent="0.35">
      <c r="A226" s="43">
        <v>22</v>
      </c>
      <c r="B226" s="170"/>
      <c r="C226" s="173" t="str" cm="1">
        <f t="array" ref="C226">IF(ROWS(B$205:B226)&lt;=COUNT($D$205:$D$229),INDEX(B:B,SMALL(D$205:D$229,ROWS(B$205:B226))),"")</f>
        <v/>
      </c>
      <c r="D226" s="171" t="str">
        <f>IF(COUNTIF($B$205:B226,B226)=1,ROW(),"")</f>
        <v/>
      </c>
    </row>
    <row r="227" spans="1:4" x14ac:dyDescent="0.35">
      <c r="A227" s="43">
        <v>23</v>
      </c>
      <c r="B227" s="170"/>
      <c r="C227" s="173" t="str" cm="1">
        <f t="array" ref="C227">IF(ROWS(B$205:B227)&lt;=COUNT($D$205:$D$229),INDEX(B:B,SMALL(D$205:D$229,ROWS(B$205:B227))),"")</f>
        <v/>
      </c>
      <c r="D227" s="171" t="str">
        <f>IF(COUNTIF($B$205:B227,B227)=1,ROW(),"")</f>
        <v/>
      </c>
    </row>
    <row r="228" spans="1:4" x14ac:dyDescent="0.35">
      <c r="A228" s="43">
        <v>24</v>
      </c>
      <c r="B228" s="170"/>
      <c r="C228" s="173" t="str" cm="1">
        <f t="array" ref="C228">IF(ROWS(B$205:B228)&lt;=COUNT($D$205:$D$229),INDEX(B:B,SMALL(D$205:D$229,ROWS(B$205:B228))),"")</f>
        <v/>
      </c>
      <c r="D228" s="171" t="str">
        <f>IF(COUNTIF($B$205:B228,B228)=1,ROW(),"")</f>
        <v/>
      </c>
    </row>
    <row r="229" spans="1:4" ht="14" thickBot="1" x14ac:dyDescent="0.4">
      <c r="A229" s="43">
        <v>25</v>
      </c>
      <c r="B229" s="170"/>
      <c r="C229" s="174" t="str" cm="1">
        <f t="array" ref="C229">IF(ROWS(B$205:B229)&lt;=COUNT($D$205:$D$229),INDEX(B:B,SMALL(D$205:D$229,ROWS(B$205:B229))),"")</f>
        <v/>
      </c>
      <c r="D229" s="171" t="str">
        <f>IF(COUNTIF($B$205:B229,B229)=1,ROW(),"")</f>
        <v/>
      </c>
    </row>
    <row r="230" spans="1:4" ht="14" thickTop="1" x14ac:dyDescent="0.35"/>
    <row r="231" spans="1:4" ht="16" x14ac:dyDescent="0.35">
      <c r="A231" s="38" t="s">
        <v>88</v>
      </c>
      <c r="B231" s="1"/>
      <c r="C231" s="1"/>
    </row>
    <row r="232" spans="1:4" x14ac:dyDescent="0.35">
      <c r="A232" s="43"/>
      <c r="B232" s="171" t="s">
        <v>56</v>
      </c>
    </row>
    <row r="233" spans="1:4" x14ac:dyDescent="0.35">
      <c r="A233" s="43">
        <v>1</v>
      </c>
      <c r="B233" s="171" t="s">
        <v>57</v>
      </c>
    </row>
    <row r="234" spans="1:4" x14ac:dyDescent="0.35">
      <c r="A234" s="43">
        <v>2</v>
      </c>
      <c r="B234" s="171" t="s">
        <v>94</v>
      </c>
    </row>
    <row r="235" spans="1:4" x14ac:dyDescent="0.35">
      <c r="A235" s="43">
        <v>3</v>
      </c>
      <c r="B235" s="171" t="s">
        <v>93</v>
      </c>
    </row>
    <row r="236" spans="1:4" x14ac:dyDescent="0.35">
      <c r="A236" s="43">
        <v>4</v>
      </c>
      <c r="B236" s="171" t="s">
        <v>97</v>
      </c>
    </row>
    <row r="237" spans="1:4" x14ac:dyDescent="0.35">
      <c r="A237" s="43">
        <v>5</v>
      </c>
      <c r="B237" s="171" t="s">
        <v>98</v>
      </c>
    </row>
    <row r="238" spans="1:4" x14ac:dyDescent="0.35">
      <c r="A238" s="43">
        <v>6</v>
      </c>
      <c r="B238" s="171" t="s">
        <v>99</v>
      </c>
    </row>
    <row r="242" spans="1:20" ht="16" x14ac:dyDescent="0.35">
      <c r="A242" s="168" t="s">
        <v>90</v>
      </c>
      <c r="B242" s="1"/>
      <c r="C242" s="39"/>
      <c r="E242" s="11"/>
      <c r="H242" s="1"/>
      <c r="T242" s="32"/>
    </row>
    <row r="243" spans="1:20" x14ac:dyDescent="0.35">
      <c r="A243" s="43"/>
      <c r="B243" s="26" t="s">
        <v>49</v>
      </c>
      <c r="E243" s="11"/>
      <c r="H243" s="1"/>
      <c r="T243" s="32"/>
    </row>
    <row r="244" spans="1:20" x14ac:dyDescent="0.35">
      <c r="A244" s="43">
        <v>1</v>
      </c>
      <c r="B244" s="23" t="s">
        <v>446</v>
      </c>
      <c r="E244" s="11"/>
      <c r="H244" s="1"/>
      <c r="T244" s="32"/>
    </row>
    <row r="245" spans="1:20" x14ac:dyDescent="0.35">
      <c r="A245" s="43">
        <v>2</v>
      </c>
      <c r="B245" s="23" t="s">
        <v>107</v>
      </c>
      <c r="E245" s="11"/>
      <c r="H245" s="1"/>
      <c r="T245" s="32"/>
    </row>
    <row r="246" spans="1:20" x14ac:dyDescent="0.35">
      <c r="A246" s="43">
        <v>3</v>
      </c>
      <c r="B246" s="23" t="s">
        <v>413</v>
      </c>
      <c r="E246" s="11"/>
      <c r="H246" s="1"/>
      <c r="T246" s="32"/>
    </row>
    <row r="247" spans="1:20" x14ac:dyDescent="0.35">
      <c r="A247" s="43">
        <v>4</v>
      </c>
      <c r="B247" s="23" t="s">
        <v>426</v>
      </c>
      <c r="E247" s="11"/>
      <c r="H247" s="1"/>
      <c r="T247" s="32"/>
    </row>
    <row r="248" spans="1:20" x14ac:dyDescent="0.35">
      <c r="A248" s="43">
        <v>5</v>
      </c>
      <c r="B248" s="23" t="s">
        <v>408</v>
      </c>
      <c r="E248" s="11"/>
      <c r="H248" s="1"/>
      <c r="T248" s="32"/>
    </row>
    <row r="249" spans="1:20" x14ac:dyDescent="0.35">
      <c r="A249" s="43">
        <v>6</v>
      </c>
      <c r="B249" s="23" t="s">
        <v>427</v>
      </c>
      <c r="E249" s="11"/>
      <c r="H249" s="1"/>
      <c r="T249" s="32"/>
    </row>
    <row r="250" spans="1:20" x14ac:dyDescent="0.35">
      <c r="A250" s="43">
        <v>7</v>
      </c>
      <c r="B250" s="23" t="s">
        <v>414</v>
      </c>
      <c r="E250" s="11"/>
      <c r="H250" s="1"/>
      <c r="T250" s="32"/>
    </row>
    <row r="251" spans="1:20" x14ac:dyDescent="0.35">
      <c r="A251" s="43">
        <v>8</v>
      </c>
      <c r="B251" s="23" t="s">
        <v>415</v>
      </c>
      <c r="E251" s="11"/>
      <c r="H251" s="1"/>
      <c r="T251" s="32"/>
    </row>
    <row r="252" spans="1:20" x14ac:dyDescent="0.35">
      <c r="A252" s="43">
        <v>9</v>
      </c>
      <c r="B252" s="23" t="s">
        <v>416</v>
      </c>
      <c r="E252" s="11"/>
      <c r="H252" s="1"/>
      <c r="T252" s="32"/>
    </row>
    <row r="256" spans="1:20" x14ac:dyDescent="0.35">
      <c r="A256" s="45" t="e">
        <f>MATCH('2)参加機関概要'!D5:G5,#REF!,0)</f>
        <v>#VALUE!</v>
      </c>
    </row>
  </sheetData>
  <mergeCells count="2">
    <mergeCell ref="A1:D1"/>
    <mergeCell ref="F1:T1"/>
  </mergeCells>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1)実施機関概要</vt:lpstr>
      <vt:lpstr>2)参加機関概要</vt:lpstr>
      <vt:lpstr>3)参加者4)実施体制</vt:lpstr>
      <vt:lpstr>5)実施内容</vt:lpstr>
      <vt:lpstr>６)経費概算見積書</vt:lpstr>
      <vt:lpstr>７)改訂履歴</vt:lpstr>
      <vt:lpstr>隠しシート</vt:lpstr>
      <vt:lpstr>'1)実施機関概要'!Print_Area</vt:lpstr>
      <vt:lpstr>'2)参加機関概要'!Print_Area</vt:lpstr>
      <vt:lpstr>'3)参加者4)実施体制'!Print_Area</vt:lpstr>
      <vt:lpstr>'5)実施内容'!Print_Area</vt:lpstr>
      <vt:lpstr>'６)経費概算見積書'!Print_Area</vt:lpstr>
      <vt:lpstr>'７)改訂履歴'!Print_Area</vt:lpstr>
      <vt:lpstr>'７)改訂履歴'!Print_Titles</vt:lpstr>
      <vt:lpstr>医歯薬系</vt:lpstr>
      <vt:lpstr>科学技術全般</vt:lpstr>
      <vt:lpstr>環境系</vt:lpstr>
      <vt:lpstr>国・地域リスト</vt:lpstr>
      <vt:lpstr>送出し機関名</vt:lpstr>
      <vt:lpstr>送出し国リスト</vt:lpstr>
      <vt:lpstr>分野</vt:lpstr>
      <vt:lpstr>理工系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2021-03-30T02:45:43Z</cp:lastPrinted>
  <dcterms:created xsi:type="dcterms:W3CDTF">2019-08-23T06:06:27Z</dcterms:created>
  <dcterms:modified xsi:type="dcterms:W3CDTF">2023-01-18T11:49:06Z</dcterms:modified>
  <cp:contentStatus/>
</cp:coreProperties>
</file>